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8E341384-6CE4-4982-9CD4-1018D522D3DB}" xr6:coauthVersionLast="47" xr6:coauthVersionMax="47" xr10:uidLastSave="{00000000-0000-0000-0000-000000000000}"/>
  <bookViews>
    <workbookView xWindow="-120" yWindow="-120" windowWidth="29040" windowHeight="15990" activeTab="2" xr2:uid="{00000000-000D-0000-FFFF-FFFF00000000}"/>
  </bookViews>
  <sheets>
    <sheet name="พื้นที่รายตำบล_วังบัว-วังยาง" sheetId="2" r:id="rId1"/>
    <sheet name="ข้อมูลพื้นที่การเกษตร 4โครงการ" sheetId="1" r:id="rId2"/>
    <sheet name="รวม" sheetId="3" r:id="rId3"/>
  </sheets>
  <externalReferences>
    <externalReference r:id="rId4"/>
  </externalReferences>
  <definedNames>
    <definedName name="_Fill" hidden="1">#REF!</definedName>
    <definedName name="_Key2" hidden="1">#REF!</definedName>
    <definedName name="_Order1" hidden="1">255</definedName>
    <definedName name="_Order2" hidden="1">255</definedName>
    <definedName name="_xlnm.Criteria">#REF!</definedName>
    <definedName name="Criteria_MI">#REF!</definedName>
    <definedName name="_xlnm.Database" localSheetId="0">'พื้นที่รายตำบล_วังบัว-วังยาง'!$A$2:$G$15</definedName>
    <definedName name="_xlnm.Database">#REF!</definedName>
    <definedName name="from">"Drop Down 4"</definedName>
    <definedName name="_xlnm.Print_Area" localSheetId="0">'พื้นที่รายตำบล_วังบัว-วังยาง'!$A$1:$G$30</definedName>
    <definedName name="_xlnm.Print_Titles" localSheetId="1">'ข้อมูลพื้นที่การเกษตร 4โครงการ'!$1:$5</definedName>
    <definedName name="_xlnm.Print_Titles">#REF!</definedName>
    <definedName name="to">"Drop Down 5"</definedName>
    <definedName name="กันส่วนกลาง">'[1]SUM (Region)'!#REF!</definedName>
    <definedName name="คงเหลือ">'[1]SUM (Region)'!#REF!</definedName>
    <definedName name="คงเหลือสชป.1">'[1]SUM (Region)'!#REF!</definedName>
    <definedName name="คงเหลือสชป.10">'[1]SUM (Region)'!#REF!</definedName>
    <definedName name="คงเหลือสชป.11">'[1]SUM (Region)'!#REF!</definedName>
    <definedName name="คงเหลือสชป.12">'[1]SUM (Region)'!#REF!</definedName>
    <definedName name="คงเหลือสชป.13">'[1]SUM (Region)'!#REF!</definedName>
    <definedName name="คงเหลือสชป.14">'[1]SUM (Region)'!#REF!</definedName>
    <definedName name="คงเหลือสชป.15">'[1]SUM (Region)'!#REF!</definedName>
    <definedName name="คงเหลือสชป.16">'[1]SUM (Region)'!#REF!</definedName>
    <definedName name="คงเหลือสชป.2">'[1]SUM (Region)'!#REF!</definedName>
    <definedName name="คงเหลือสชป.3">'[1]SUM (Region)'!#REF!</definedName>
    <definedName name="คงเหลือสชป.4">'[1]SUM (Region)'!#REF!</definedName>
    <definedName name="คงเหลือสชป.5">'[1]SUM (Region)'!#REF!</definedName>
    <definedName name="คงเหลือสชป.6">'[1]SUM (Region)'!#REF!</definedName>
    <definedName name="คงเหลือสชป.7">'[1]SUM (Region)'!#REF!</definedName>
    <definedName name="คงเหลือสชป.8">'[1]SUM (Region)'!#REF!</definedName>
    <definedName name="คงเหลือสชป.9">'[1]SUM (Region)'!#REF!</definedName>
    <definedName name="ความต้องการงปม.">'[1]SUM (Region)'!#REF!</definedName>
    <definedName name="ความต้องการงปม.สชป.1">'[1]SUM (Region)'!#REF!</definedName>
    <definedName name="ความต้องการงปม.สชป.10">'[1]SUM (Region)'!#REF!</definedName>
    <definedName name="ความต้องการงปม.สชป.11">'[1]SUM (Region)'!#REF!</definedName>
    <definedName name="ความต้องการงปม.สชป.12">'[1]SUM (Region)'!#REF!</definedName>
    <definedName name="ความต้องการงปม.สชป.13">'[1]SUM (Region)'!#REF!</definedName>
    <definedName name="ความต้องการงปม.สชป.14">'[1]SUM (Region)'!#REF!</definedName>
    <definedName name="ความต้องการงปม.สชป.15">'[1]SUM (Region)'!#REF!</definedName>
    <definedName name="ความต้องการงปม.สชป.16">'[1]SUM (Region)'!#REF!</definedName>
    <definedName name="ความต้องการงปม.สชป.2">'[1]SUM (Region)'!#REF!</definedName>
    <definedName name="ความต้องการงปม.สชป.3">'[1]SUM (Region)'!#REF!</definedName>
    <definedName name="ความต้องการงปม.สชป.4">'[1]SUM (Region)'!#REF!</definedName>
    <definedName name="ความต้องการงปม.สชป.5">'[1]SUM (Region)'!#REF!</definedName>
    <definedName name="ความต้องการงปม.สชป.6">'[1]SUM (Region)'!#REF!</definedName>
    <definedName name="ความต้องการงปม.สชป.7">'[1]SUM (Region)'!#REF!</definedName>
    <definedName name="ความต้องการงปม.สชป.8">'[1]SUM (Region)'!#REF!</definedName>
    <definedName name="ความต้องการงปม.สชป.9">'[1]SUM (Region)'!#REF!</definedName>
    <definedName name="ค้างปมก.">'[1]SUM (Region)'!#REF!</definedName>
    <definedName name="ค้างปมก.สชป.1">'[1]SUM (Region)'!#REF!</definedName>
    <definedName name="ค้างปมก.สชป.10">'[1]SUM (Region)'!#REF!</definedName>
    <definedName name="ค้างปมก.สชป.11">'[1]SUM (Region)'!#REF!</definedName>
    <definedName name="ค้างปมก.สชป.12">'[1]SUM (Region)'!#REF!</definedName>
    <definedName name="ค้างปมก.สชป.13">'[1]SUM (Region)'!#REF!</definedName>
    <definedName name="ค้างปมก.สชป.14">'[1]SUM (Region)'!#REF!</definedName>
    <definedName name="ค้างปมก.สชป.15">'[1]SUM (Region)'!#REF!</definedName>
    <definedName name="ค้างปมก.สชป.16">'[1]SUM (Region)'!#REF!</definedName>
    <definedName name="ค้างปมก.สชป.2">'[1]SUM (Region)'!#REF!</definedName>
    <definedName name="ค้างปมก.สชป.3">'[1]SUM (Region)'!#REF!</definedName>
    <definedName name="ค้างปมก.สชป.4">'[1]SUM (Region)'!#REF!</definedName>
    <definedName name="ค้างปมก.สชป.5">'[1]SUM (Region)'!#REF!</definedName>
    <definedName name="ค้างปมก.สชป.6">'[1]SUM (Region)'!#REF!</definedName>
    <definedName name="ค้างปมก.สชป.7">'[1]SUM (Region)'!#REF!</definedName>
    <definedName name="ค้างปมก.สชป.8">'[1]SUM (Region)'!#REF!</definedName>
    <definedName name="ค้างปมก.สชป.9">'[1]SUM (Region)'!#REF!</definedName>
    <definedName name="งปม.รวม">'[1]SUM (Region)'!#REF!</definedName>
    <definedName name="งปม.รวมสชป.1">'[1]SUM (Region)'!#REF!</definedName>
    <definedName name="งปม.รวมสชป.10">'[1]SUM (Region)'!#REF!</definedName>
    <definedName name="งปม.รวมสชป.11">'[1]SUM (Region)'!#REF!</definedName>
    <definedName name="งปม.รวมสชป.12">'[1]SUM (Region)'!#REF!</definedName>
    <definedName name="งปม.รวมสชป.13">'[1]SUM (Region)'!#REF!</definedName>
    <definedName name="งปม.รวมสชป.14">'[1]SUM (Region)'!#REF!</definedName>
    <definedName name="งปม.รวมสชป.15">'[1]SUM (Region)'!#REF!</definedName>
    <definedName name="งปม.รวมสชป.16">'[1]SUM (Region)'!#REF!</definedName>
    <definedName name="งปม.รวมสชป.2">'[1]SUM (Region)'!#REF!</definedName>
    <definedName name="งปม.รวมสชป.3">'[1]SUM (Region)'!#REF!</definedName>
    <definedName name="งปม.รวมสชป.4">'[1]SUM (Region)'!#REF!</definedName>
    <definedName name="งปม.รวมสชป.5">'[1]SUM (Region)'!#REF!</definedName>
    <definedName name="งปม.รวมสชป.6">'[1]SUM (Region)'!#REF!</definedName>
    <definedName name="งปม.รวมสชป.7">'[1]SUM (Region)'!#REF!</definedName>
    <definedName name="งปม.รวมสชป.8">'[1]SUM (Region)'!#REF!</definedName>
    <definedName name="งปม.รวมสชป.9">'[1]SUM (Region)'!#REF!</definedName>
    <definedName name="งวดค่าจ้างสชป.1">#REF!</definedName>
    <definedName name="งวดค่าจ้างสชป.10">#REF!</definedName>
    <definedName name="งวดค่าจ้างสชป.11">#REF!</definedName>
    <definedName name="งวดค่าจ้างสชป.12">#REF!</definedName>
    <definedName name="งวดค่าจ้างสชป.2">#REF!</definedName>
    <definedName name="งวดค่าจ้างสชป.3">#REF!</definedName>
    <definedName name="งวดค่าจ้างสชป.4">#REF!</definedName>
    <definedName name="งวดค่าจ้างสชป.5">#REF!</definedName>
    <definedName name="งวดค่าจ้างสชป.6">#REF!</definedName>
    <definedName name="งวดค่าจ้างสชป.7">#REF!</definedName>
    <definedName name="งวดค่าจ้างสชป.8">#REF!</definedName>
    <definedName name="งวดค่าจ้างสชป.9">#REF!</definedName>
    <definedName name="งวดจ้างเหมาสชป.1">#REF!</definedName>
    <definedName name="งวดจ้างเหมาสชป.10">#REF!</definedName>
    <definedName name="งวดจ้างเหมาสชป.11">#REF!</definedName>
    <definedName name="งวดจ้างเหมาสชป.12">#REF!</definedName>
    <definedName name="งวดจ้างเหมาสชป.2">#REF!</definedName>
    <definedName name="งวดจ้างเหมาสชป.3">#REF!</definedName>
    <definedName name="งวดจ้างเหมาสชป.4">#REF!</definedName>
    <definedName name="งวดจ้างเหมาสชป.5">#REF!</definedName>
    <definedName name="งวดจ้างเหมาสชป.6">#REF!</definedName>
    <definedName name="งวดจ้างเหมาสชป.7">#REF!</definedName>
    <definedName name="งวดจ้างเหมาสชป.8">#REF!</definedName>
    <definedName name="งวดจ้างเหมาสชป.9">#REF!</definedName>
    <definedName name="งวดทำเองสชป.1">#REF!</definedName>
    <definedName name="งวดทำเองสชป.10">#REF!</definedName>
    <definedName name="งวดทำเองสชป.11">#REF!</definedName>
    <definedName name="งวดทำเองสชป.12">#REF!</definedName>
    <definedName name="งวดทำเองสชป.2">#REF!</definedName>
    <definedName name="งวดทำเองสชป.3">#REF!</definedName>
    <definedName name="งวดทำเองสชป.4">#REF!</definedName>
    <definedName name="งวดทำเองสชป.5">#REF!</definedName>
    <definedName name="งวดทำเองสชป.6">#REF!</definedName>
    <definedName name="งวดทำเองสชป.7">#REF!</definedName>
    <definedName name="งวดทำเองสชป.8">#REF!</definedName>
    <definedName name="งวดทำเองสชป.9">#REF!</definedName>
    <definedName name="งวดสชป.1">#REF!</definedName>
    <definedName name="งวดสชป.10">#REF!</definedName>
    <definedName name="งวดสชป.11">#REF!</definedName>
    <definedName name="งวดสชป.12">#REF!</definedName>
    <definedName name="งวดสชป.2">#REF!</definedName>
    <definedName name="งวดสชป.3">#REF!</definedName>
    <definedName name="งวดสชป.4">#REF!</definedName>
    <definedName name="งวดสชป.5">#REF!</definedName>
    <definedName name="งวดสชป.6">#REF!</definedName>
    <definedName name="งวดสชป.7">#REF!</definedName>
    <definedName name="งวดสชป.8">#REF!</definedName>
    <definedName name="งวดสชป.9">#REF!</definedName>
    <definedName name="งานยกเลิก">'[1]SUM (Region)'!#REF!</definedName>
    <definedName name="เงินงวด">'[1]SUM (Region)'!#REF!</definedName>
    <definedName name="เงินงวดกันส่วนกลาง">'[1]SUM (Region)'!#REF!</definedName>
    <definedName name="เงินงวดกันส่วนกลางสชป.1">'[1]SUM (Region)'!#REF!</definedName>
    <definedName name="เงินงวดกันส่วนกลางสชป.10">'[1]SUM (Region)'!#REF!</definedName>
    <definedName name="เงินงวดกันส่วนกลางสชป.11">'[1]SUM (Region)'!#REF!</definedName>
    <definedName name="เงินงวดกันส่วนกลางสชป.12">'[1]SUM (Region)'!#REF!</definedName>
    <definedName name="เงินงวดกันส่วนกลางสชป.13">'[1]SUM (Region)'!#REF!</definedName>
    <definedName name="เงินงวดกันส่วนกลางสชป.14">'[1]SUM (Region)'!#REF!</definedName>
    <definedName name="เงินงวดกันส่วนกลางสชป.15">'[1]SUM (Region)'!#REF!</definedName>
    <definedName name="เงินงวดกันส่วนกลางสชป.16">'[1]SUM (Region)'!#REF!</definedName>
    <definedName name="เงินงวดกันส่วนกลางสชป.2">'[1]SUM (Region)'!#REF!</definedName>
    <definedName name="เงินงวดกันส่วนกลางสชป.3">'[1]SUM (Region)'!#REF!</definedName>
    <definedName name="เงินงวดกันส่วนกลางสชป.4">'[1]SUM (Region)'!#REF!</definedName>
    <definedName name="เงินงวดกันส่วนกลางสชป.5">'[1]SUM (Region)'!#REF!</definedName>
    <definedName name="เงินงวดกันส่วนกลางสชป.6">'[1]SUM (Region)'!#REF!</definedName>
    <definedName name="เงินงวดกันส่วนกลางสชป.7">'[1]SUM (Region)'!#REF!</definedName>
    <definedName name="เงินงวดกันส่วนกลางสชป.8">'[1]SUM (Region)'!#REF!</definedName>
    <definedName name="เงินงวดกันส่วนกลางสชป.9">'[1]SUM (Region)'!#REF!</definedName>
    <definedName name="เงินงวดค่าจ้าง">#REF!</definedName>
    <definedName name="เงินงวดค่าจ้างกันส่วนกลาง">'[1]SUM (Region)'!#REF!</definedName>
    <definedName name="เงินงวดค่าจ้างกันส่วนกลางสชป.1">'[1]SUM (Region)'!#REF!</definedName>
    <definedName name="เงินงวดค่าจ้างกันส่วนกลางสชป.10">'[1]SUM (Region)'!#REF!</definedName>
    <definedName name="เงินงวดค่าจ้างกันส่วนกลางสชป.11">'[1]SUM (Region)'!#REF!</definedName>
    <definedName name="เงินงวดค่าจ้างกันส่วนกลางสชป.12">'[1]SUM (Region)'!#REF!</definedName>
    <definedName name="เงินงวดค่าจ้างกันส่วนกลางสชป.13">'[1]SUM (Region)'!#REF!</definedName>
    <definedName name="เงินงวดค่าจ้างกันส่วนกลางสชป.14">'[1]SUM (Region)'!#REF!</definedName>
    <definedName name="เงินงวดค่าจ้างกันส่วนกลางสชป.15">'[1]SUM (Region)'!#REF!</definedName>
    <definedName name="เงินงวดค่าจ้างกันส่วนกลางสชป.16">'[1]SUM (Region)'!#REF!</definedName>
    <definedName name="เงินงวดค่าจ้างกันส่วนกลางสชป.2">'[1]SUM (Region)'!#REF!</definedName>
    <definedName name="เงินงวดค่าจ้างกันส่วนกลางสชป.3">'[1]SUM (Region)'!#REF!</definedName>
    <definedName name="เงินงวดค่าจ้างกันส่วนกลางสชป.4">'[1]SUM (Region)'!#REF!</definedName>
    <definedName name="เงินงวดค่าจ้างกันส่วนกลางสชป.5">'[1]SUM (Region)'!#REF!</definedName>
    <definedName name="เงินงวดค่าจ้างกันส่วนกลางสชป.6">'[1]SUM (Region)'!#REF!</definedName>
    <definedName name="เงินงวดค่าจ้างกันส่วนกลางสชป.7">'[1]SUM (Region)'!#REF!</definedName>
    <definedName name="เงินงวดค่าจ้างกันส่วนกลางสชป.8">'[1]SUM (Region)'!#REF!</definedName>
    <definedName name="เงินงวดค่าจ้างกันส่วนกลางสชป.9">'[1]SUM (Region)'!#REF!</definedName>
    <definedName name="เงินงวดค่าจ้างค่าอำนวยการ">'[1]SUM (Region)'!#REF!</definedName>
    <definedName name="เงินงวดค่าจ้างค่าอำนวยการสชป.1">'[1]SUM (Region)'!#REF!</definedName>
    <definedName name="เงินงวดค่าจ้างค่าอำนวยการสชป.10">'[1]SUM (Region)'!#REF!</definedName>
    <definedName name="เงินงวดค่าจ้างค่าอำนวยการสชป.11">'[1]SUM (Region)'!#REF!</definedName>
    <definedName name="เงินงวดค่าจ้างค่าอำนวยการสชป.12">'[1]SUM (Region)'!#REF!</definedName>
    <definedName name="เงินงวดค่าจ้างค่าอำนวยการสชป.13">'[1]SUM (Region)'!#REF!</definedName>
    <definedName name="เงินงวดค่าจ้างค่าอำนวยการสชป.14">'[1]SUM (Region)'!#REF!</definedName>
    <definedName name="เงินงวดค่าจ้างค่าอำนวยการสชป.15">'[1]SUM (Region)'!#REF!</definedName>
    <definedName name="เงินงวดค่าจ้างค่าอำนวยการสชป.16">'[1]SUM (Region)'!#REF!</definedName>
    <definedName name="เงินงวดค่าจ้างค่าอำนวยการสชป.2">'[1]SUM (Region)'!#REF!</definedName>
    <definedName name="เงินงวดค่าจ้างค่าอำนวยการสชป.3">'[1]SUM (Region)'!#REF!</definedName>
    <definedName name="เงินงวดค่าจ้างค่าอำนวยการสชป.4">'[1]SUM (Region)'!#REF!</definedName>
    <definedName name="เงินงวดค่าจ้างค่าอำนวยการสชป.5">'[1]SUM (Region)'!#REF!</definedName>
    <definedName name="เงินงวดค่าจ้างค่าอำนวยการสชป.6">'[1]SUM (Region)'!#REF!</definedName>
    <definedName name="เงินงวดค่าจ้างค่าอำนวยการสชป.7">'[1]SUM (Region)'!#REF!</definedName>
    <definedName name="เงินงวดค่าจ้างค่าอำนวยการสชป.8">'[1]SUM (Region)'!#REF!</definedName>
    <definedName name="เงินงวดค่าจ้างค่าอำนวยการสชป.9">'[1]SUM (Region)'!#REF!</definedName>
    <definedName name="เงินงวดค่าจ้างส่วนจังหวัด">'[1]SUM (Region)'!#REF!</definedName>
    <definedName name="เงินงวดค่าจ้างส่วนจังหวัดสชป.">'[1]SUM (Region)'!#REF!</definedName>
    <definedName name="เงินงวดค่าจ้างส่วนจังหวัดสชป.10">'[1]SUM (Region)'!#REF!</definedName>
    <definedName name="เงินงวดค่าจ้างส่วนจังหวัดสชป.11">'[1]SUM (Region)'!#REF!</definedName>
    <definedName name="เงินงวดค่าจ้างส่วนจังหวัดสชป.12">'[1]SUM (Region)'!#REF!</definedName>
    <definedName name="เงินงวดค่าจ้างส่วนจังหวัดสชป.13">'[1]SUM (Region)'!#REF!</definedName>
    <definedName name="เงินงวดค่าจ้างส่วนจังหวัดสชป.14">'[1]SUM (Region)'!#REF!</definedName>
    <definedName name="เงินงวดค่าจ้างส่วนจังหวัดสชป.15">'[1]SUM (Region)'!#REF!</definedName>
    <definedName name="เงินงวดค่าจ้างส่วนจังหวัดสชป.16">'[1]SUM (Region)'!#REF!</definedName>
    <definedName name="เงินงวดค่าจ้างส่วนจังหวัดสชป.2">'[1]SUM (Region)'!#REF!</definedName>
    <definedName name="เงินงวดค่าจ้างส่วนจังหวัดสชป.3">'[1]SUM (Region)'!#REF!</definedName>
    <definedName name="เงินงวดค่าจ้างส่วนจังหวัดสชป.4">'[1]SUM (Region)'!#REF!</definedName>
    <definedName name="เงินงวดค่าจ้างส่วนจังหวัดสชป.5">'[1]SUM (Region)'!#REF!</definedName>
    <definedName name="เงินงวดค่าจ้างส่วนจังหวัดสชป.6">'[1]SUM (Region)'!#REF!</definedName>
    <definedName name="เงินงวดค่าจ้างส่วนจังหวัดสชป.7">'[1]SUM (Region)'!#REF!</definedName>
    <definedName name="เงินงวดค่าจ้างส่วนจังหวัดสชป.8">'[1]SUM (Region)'!#REF!</definedName>
    <definedName name="เงินงวดค่าจ้างส่วนจังหวัดสชป.9">'[1]SUM (Region)'!#REF!</definedName>
    <definedName name="เงินงวดค่าอำนวยการ">'[1]SUM (Region)'!#REF!</definedName>
    <definedName name="เงินงวดค่าอำนวยการสชป.1">'[1]SUM (Region)'!#REF!</definedName>
    <definedName name="เงินงวดค่าอำนวยการสชป.10">'[1]SUM (Region)'!#REF!</definedName>
    <definedName name="เงินงวดค่าอำนวยการสชป.11">'[1]SUM (Region)'!#REF!</definedName>
    <definedName name="เงินงวดค่าอำนวยการสชป.12">'[1]SUM (Region)'!#REF!</definedName>
    <definedName name="เงินงวดค่าอำนวยการสชป.13">'[1]SUM (Region)'!#REF!</definedName>
    <definedName name="เงินงวดค่าอำนวยการสชป.14">'[1]SUM (Region)'!#REF!</definedName>
    <definedName name="เงินงวดค่าอำนวยการสชป.15">'[1]SUM (Region)'!#REF!</definedName>
    <definedName name="เงินงวดค่าอำนวยการสชป.16">'[1]SUM (Region)'!#REF!</definedName>
    <definedName name="เงินงวดค่าอำนวยการสชป.2">'[1]SUM (Region)'!#REF!</definedName>
    <definedName name="เงินงวดค่าอำนวยการสชป.3">'[1]SUM (Region)'!#REF!</definedName>
    <definedName name="เงินงวดค่าอำนวยการสชป.4">'[1]SUM (Region)'!#REF!</definedName>
    <definedName name="เงินงวดค่าอำนวยการสชป.5">'[1]SUM (Region)'!#REF!</definedName>
    <definedName name="เงินงวดค่าอำนวยการสชป.6">'[1]SUM (Region)'!#REF!</definedName>
    <definedName name="เงินงวดค่าอำนวยการสชป.7">'[1]SUM (Region)'!#REF!</definedName>
    <definedName name="เงินงวดค่าอำนวยการสชป.8">'[1]SUM (Region)'!#REF!</definedName>
    <definedName name="เงินงวดค่าอำนวยการสชป.9">'[1]SUM (Region)'!#REF!</definedName>
    <definedName name="เงินงวดจ้างเหมา">'[1]SUM (Region)'!#REF!</definedName>
    <definedName name="เงินงวดจ้างเหมาสชป.1">'[1]SUM (Region)'!#REF!</definedName>
    <definedName name="เงินงวดจ้างเหมาสชป.10">'[1]SUM (Region)'!#REF!</definedName>
    <definedName name="เงินงวดจ้างเหมาสชป.11">'[1]SUM (Region)'!#REF!</definedName>
    <definedName name="เงินงวดจ้างเหมาสชป.12">'[1]SUM (Region)'!#REF!</definedName>
    <definedName name="เงินงวดจ้างเหมาสชป.13">'[1]SUM (Region)'!#REF!</definedName>
    <definedName name="เงินงวดจ้างเหมาสชป.14">'[1]SUM (Region)'!#REF!</definedName>
    <definedName name="เงินงวดจ้างเหมาสชป.15">'[1]SUM (Region)'!#REF!</definedName>
    <definedName name="เงินงวดจ้างเหมาสชป.16">'[1]SUM (Region)'!#REF!</definedName>
    <definedName name="เงินงวดจ้างเหมาสชป.2">'[1]SUM (Region)'!#REF!</definedName>
    <definedName name="เงินงวดจ้างเหมาสชป.3">'[1]SUM (Region)'!#REF!</definedName>
    <definedName name="เงินงวดจ้างเหมาสชป.4">'[1]SUM (Region)'!#REF!</definedName>
    <definedName name="เงินงวดจ้างเหมาสชป.5">'[1]SUM (Region)'!#REF!</definedName>
    <definedName name="เงินงวดจ้างเหมาสชป.6">'[1]SUM (Region)'!#REF!</definedName>
    <definedName name="เงินงวดจ้างเหมาสชป.7">'[1]SUM (Region)'!#REF!</definedName>
    <definedName name="เงินงวดจ้างเหมาสชป.8">'[1]SUM (Region)'!#REF!</definedName>
    <definedName name="เงินงวดจ้างเหมาสชป.9">'[1]SUM (Region)'!#REF!</definedName>
    <definedName name="เงินงวดทำเอง">#REF!</definedName>
    <definedName name="เงินงวดสชป.1">'[1]SUM (Region)'!#REF!</definedName>
    <definedName name="เงินงวดสชป.10">'[1]SUM (Region)'!#REF!</definedName>
    <definedName name="เงินงวดสชป.11">'[1]SUM (Region)'!#REF!</definedName>
    <definedName name="เงินงวดสชป.12">'[1]SUM (Region)'!#REF!</definedName>
    <definedName name="เงินงวดสชป.13">'[1]SUM (Region)'!#REF!</definedName>
    <definedName name="เงินงวดสชป.14">'[1]SUM (Region)'!#REF!</definedName>
    <definedName name="เงินงวดสชป.15">'[1]SUM (Region)'!#REF!</definedName>
    <definedName name="เงินงวดสชป.16">'[1]SUM (Region)'!#REF!</definedName>
    <definedName name="เงินงวดสชป.2">'[1]SUM (Region)'!#REF!</definedName>
    <definedName name="เงินงวดสชป.3">'[1]SUM (Region)'!#REF!</definedName>
    <definedName name="เงินงวดสชป.4">'[1]SUM (Region)'!#REF!</definedName>
    <definedName name="เงินงวดสชป.5">'[1]SUM (Region)'!#REF!</definedName>
    <definedName name="เงินงวดสชป.6">'[1]SUM (Region)'!#REF!</definedName>
    <definedName name="เงินงวดสชป.7">'[1]SUM (Region)'!#REF!</definedName>
    <definedName name="เงินงวดสชป.8">'[1]SUM (Region)'!#REF!</definedName>
    <definedName name="เงินงวดสชป.9">'[1]SUM (Region)'!#REF!</definedName>
    <definedName name="เงินงวดส่วนจังหวัด">'[1]SUM (Region)'!#REF!</definedName>
    <definedName name="เงินงวดส่วนจังหวัดสชป.1">'[1]SUM (Region)'!#REF!</definedName>
    <definedName name="เงินงวดส่วนจังหวัดสชป.10">'[1]SUM (Region)'!#REF!</definedName>
    <definedName name="เงินงวดส่วนจังหวัดสชป.11">'[1]SUM (Region)'!#REF!</definedName>
    <definedName name="เงินงวดส่วนจังหวัดสชป.12">'[1]SUM (Region)'!#REF!</definedName>
    <definedName name="เงินงวดส่วนจังหวัดสชป.13">'[1]SUM (Region)'!#REF!</definedName>
    <definedName name="เงินงวดส่วนจังหวัดสชป.14">'[1]SUM (Region)'!#REF!</definedName>
    <definedName name="เงินงวดส่วนจังหวัดสชป.15">'[1]SUM (Region)'!#REF!</definedName>
    <definedName name="เงินงวดส่วนจังหวัดสชป.16">'[1]SUM (Region)'!#REF!</definedName>
    <definedName name="เงินงวดส่วนจังหวัดสชป.2">'[1]SUM (Region)'!#REF!</definedName>
    <definedName name="เงินงวดส่วนจังหวัดสชป.3">'[1]SUM (Region)'!#REF!</definedName>
    <definedName name="เงินงวดส่วนจังหวัดสชป.4">'[1]SUM (Region)'!#REF!</definedName>
    <definedName name="เงินงวดส่วนจังหวัดสชป.5">'[1]SUM (Region)'!#REF!</definedName>
    <definedName name="เงินงวดส่วนจังหวัดสชป.6">'[1]SUM (Region)'!#REF!</definedName>
    <definedName name="เงินงวดส่วนจังหวัดสชป.7">'[1]SUM (Region)'!#REF!</definedName>
    <definedName name="เงินงวดส่วนจังหวัดสชป.8">'[1]SUM (Region)'!#REF!</definedName>
    <definedName name="เงินงวดส่วนจังหวัดสชป.9">'[1]SUM (Region)'!#REF!</definedName>
    <definedName name="จังหวัด">#REF!</definedName>
    <definedName name="จัดสรรต้นปี">'[1]SUM (Region)'!#REF!</definedName>
    <definedName name="จัดสรรสชป.1">#REF!</definedName>
    <definedName name="จัดสรรสชป.10">#REF!</definedName>
    <definedName name="จัดสรรสชป.11">#REF!</definedName>
    <definedName name="จัดสรรสชป.12">#REF!</definedName>
    <definedName name="จัดสรรสชป.2">#REF!</definedName>
    <definedName name="จัดสรรสชป.3">#REF!</definedName>
    <definedName name="จัดสรรสชป.4">#REF!</definedName>
    <definedName name="จัดสรรสชป.5">#REF!</definedName>
    <definedName name="จัดสรรสชป.6">#REF!</definedName>
    <definedName name="จัดสรรสชป.7">#REF!</definedName>
    <definedName name="จัดสรรสชป.8">#REF!</definedName>
    <definedName name="จัดสรรสชป.9">#REF!</definedName>
    <definedName name="จัดสรรให้สชป.1">'[1]SUM (Region)'!#REF!</definedName>
    <definedName name="จัดสรรให้สชป.10">'[1]SUM (Region)'!#REF!</definedName>
    <definedName name="จัดสรรให้สชป.11">'[1]SUM (Region)'!#REF!</definedName>
    <definedName name="จัดสรรให้สชป.12">'[1]SUM (Region)'!#REF!</definedName>
    <definedName name="จัดสรรให้สชป.13">'[1]SUM (Region)'!#REF!</definedName>
    <definedName name="จัดสรรให้สชป.14">'[1]SUM (Region)'!#REF!</definedName>
    <definedName name="จัดสรรให้สชป.15">'[1]SUM (Region)'!#REF!</definedName>
    <definedName name="จัดสรรให้สชป.16">'[1]SUM (Region)'!#REF!</definedName>
    <definedName name="จัดสรรให้สชป.2">'[1]SUM (Region)'!#REF!</definedName>
    <definedName name="จัดสรรให้สชป.3">'[1]SUM (Region)'!#REF!</definedName>
    <definedName name="จัดสรรให้สชป.4">'[1]SUM (Region)'!#REF!</definedName>
    <definedName name="จัดสรรให้สชป.5">'[1]SUM (Region)'!#REF!</definedName>
    <definedName name="จัดสรรให้สชป.6">'[1]SUM (Region)'!#REF!</definedName>
    <definedName name="จัดสรรให้สชป.7">'[1]SUM (Region)'!#REF!</definedName>
    <definedName name="จัดสรรให้สชป.8">'[1]SUM (Region)'!#REF!</definedName>
    <definedName name="จัดสรรให้สชป.9">'[1]SUM (Region)'!#REF!</definedName>
    <definedName name="ชื่อ_สกุล">#REF!</definedName>
    <definedName name="ตัวย่อ">#REF!</definedName>
    <definedName name="ที่ตั้ง_จังหวัด">#REF!</definedName>
    <definedName name="ที่ตั้ง_ตำบล">#REF!</definedName>
    <definedName name="ที่ตั้ง_อำเภอ">#REF!</definedName>
    <definedName name="โทรบ้านพัก">#REF!</definedName>
    <definedName name="โทรมือถือ">#REF!</definedName>
    <definedName name="โทรสายตรง">#REF!</definedName>
    <definedName name="โทรสายใน">#REF!</definedName>
    <definedName name="โทรสาร">#REF!</definedName>
    <definedName name="เบิกจ่าย">#REF!</definedName>
    <definedName name="ปมก.">'[1]SUM (Region)'!#REF!</definedName>
    <definedName name="ปมก.ค่าจ้าง">#REF!</definedName>
    <definedName name="ปมก.ค่าจ้างสชป.1">#REF!</definedName>
    <definedName name="ปมก.ค่าจ้างสชป.10">#REF!</definedName>
    <definedName name="ปมก.ค่าจ้างสชป.11">#REF!</definedName>
    <definedName name="ปมก.ค่าจ้างสชป.12">#REF!</definedName>
    <definedName name="ปมก.ค่าจ้างสชป.2">#REF!</definedName>
    <definedName name="ปมก.ค่าจ้างสชป.3">#REF!</definedName>
    <definedName name="ปมก.ค่าจ้างสชป.4">#REF!</definedName>
    <definedName name="ปมก.ค่าจ้างสชป.5">#REF!</definedName>
    <definedName name="ปมก.ค่าจ้างสชป.6">#REF!</definedName>
    <definedName name="ปมก.ค่าจ้างสชป.7">#REF!</definedName>
    <definedName name="ปมก.ค่าจ้างสชป.8">#REF!</definedName>
    <definedName name="ปมก.ค่าจ้างสชป.9">#REF!</definedName>
    <definedName name="ปมก.จ้างเหมา">'[1]SUM (Region)'!#REF!</definedName>
    <definedName name="ปมก.จ้างเหมาสชป.1">'[1]SUM (Region)'!#REF!</definedName>
    <definedName name="ปมก.จ้างเหมาสชป.10">'[1]SUM (Region)'!#REF!</definedName>
    <definedName name="ปมก.จ้างเหมาสชป.11">'[1]SUM (Region)'!#REF!</definedName>
    <definedName name="ปมก.จ้างเหมาสชป.12">'[1]SUM (Region)'!#REF!</definedName>
    <definedName name="ปมก.จ้างเหมาสชป.13">'[1]SUM (Region)'!#REF!</definedName>
    <definedName name="ปมก.จ้างเหมาสชป.14">'[1]SUM (Region)'!#REF!</definedName>
    <definedName name="ปมก.จ้างเหมาสชป.15">'[1]SUM (Region)'!#REF!</definedName>
    <definedName name="ปมก.จ้างเหมาสชป.16">'[1]SUM (Region)'!#REF!</definedName>
    <definedName name="ปมก.จ้างเหมาสชป.2">'[1]SUM (Region)'!#REF!</definedName>
    <definedName name="ปมก.จ้างเหมาสชป.3">'[1]SUM (Region)'!#REF!</definedName>
    <definedName name="ปมก.จ้างเหมาสชป.4">'[1]SUM (Region)'!#REF!</definedName>
    <definedName name="ปมก.จ้างเหมาสชป.5">'[1]SUM (Region)'!#REF!</definedName>
    <definedName name="ปมก.จ้างเหมาสชป.6">'[1]SUM (Region)'!#REF!</definedName>
    <definedName name="ปมก.จ้างเหมาสชป.7">'[1]SUM (Region)'!#REF!</definedName>
    <definedName name="ปมก.จ้างเหมาสชป.8">'[1]SUM (Region)'!#REF!</definedName>
    <definedName name="ปมก.จ้างเหมาสชป.9">'[1]SUM (Region)'!#REF!</definedName>
    <definedName name="ปมก.ทั้งหมด">'[1]SUM (Region)'!#REF!</definedName>
    <definedName name="ปมก.ทั้งหมดสชป.1">'[1]SUM (Region)'!#REF!</definedName>
    <definedName name="ปมก.ทั้งหมดสชป.10">'[1]SUM (Region)'!#REF!</definedName>
    <definedName name="ปมก.ทั้งหมดสชป.11">'[1]SUM (Region)'!#REF!</definedName>
    <definedName name="ปมก.ทั้งหมดสชป.12">'[1]SUM (Region)'!#REF!</definedName>
    <definedName name="ปมก.ทั้งหมดสชป.13">'[1]SUM (Region)'!#REF!</definedName>
    <definedName name="ปมก.ทั้งหมดสชป.14">'[1]SUM (Region)'!#REF!</definedName>
    <definedName name="ปมก.ทั้งหมดสชป.15">'[1]SUM (Region)'!#REF!</definedName>
    <definedName name="ปมก.ทั้งหมดสชป.16">'[1]SUM (Region)'!#REF!</definedName>
    <definedName name="ปมก.ทั้งหมดสชป.2">'[1]SUM (Region)'!#REF!</definedName>
    <definedName name="ปมก.ทั้งหมดสชป.3">'[1]SUM (Region)'!#REF!</definedName>
    <definedName name="ปมก.ทั้งหมดสชป.4">'[1]SUM (Region)'!#REF!</definedName>
    <definedName name="ปมก.ทั้งหมดสชป.5">'[1]SUM (Region)'!#REF!</definedName>
    <definedName name="ปมก.ทั้งหมดสชป.6">'[1]SUM (Region)'!#REF!</definedName>
    <definedName name="ปมก.ทั้งหมดสชป.7">'[1]SUM (Region)'!#REF!</definedName>
    <definedName name="ปมก.ทั้งหมดสชป.8">'[1]SUM (Region)'!#REF!</definedName>
    <definedName name="ปมก.ทั้งหมดสชป.9">'[1]SUM (Region)'!#REF!</definedName>
    <definedName name="ปมก.ทำเอง">#REF!</definedName>
    <definedName name="ปมก.ทำเองสชป.1">#REF!</definedName>
    <definedName name="ปมก.ทำเองสชป.10">#REF!</definedName>
    <definedName name="ปมก.ทำเองสชป.11">#REF!</definedName>
    <definedName name="ปมก.ทำเองสชป.12">#REF!</definedName>
    <definedName name="ปมก.ทำเองสชป.2">#REF!</definedName>
    <definedName name="ปมก.ทำเองสชป.3">#REF!</definedName>
    <definedName name="ปมก.ทำเองสชป.4">#REF!</definedName>
    <definedName name="ปมก.ทำเองสชป.5">#REF!</definedName>
    <definedName name="ปมก.ทำเองสชป.6">#REF!</definedName>
    <definedName name="ปมก.ทำเองสชป.7">#REF!</definedName>
    <definedName name="ปมก.ทำเองสชป.8">#REF!</definedName>
    <definedName name="ปมก.ทำเองสชป.9">#REF!</definedName>
    <definedName name="ปมก.สชป.1">'[1]SUM (Region)'!#REF!</definedName>
    <definedName name="ปมก.สชป.10">'[1]SUM (Region)'!#REF!</definedName>
    <definedName name="ปมก.สชป.11">'[1]SUM (Region)'!#REF!</definedName>
    <definedName name="ปมก.สชป.12">'[1]SUM (Region)'!#REF!</definedName>
    <definedName name="ปมก.สชป.13">'[1]SUM (Region)'!#REF!</definedName>
    <definedName name="ปมก.สชป.14">'[1]SUM (Region)'!#REF!</definedName>
    <definedName name="ปมก.สชป.15">'[1]SUM (Region)'!#REF!</definedName>
    <definedName name="ปมก.สชป.16">'[1]SUM (Region)'!#REF!</definedName>
    <definedName name="ปมก.สชป.2">'[1]SUM (Region)'!#REF!</definedName>
    <definedName name="ปมก.สชป.3">'[1]SUM (Region)'!#REF!</definedName>
    <definedName name="ปมก.สชป.4">'[1]SUM (Region)'!#REF!</definedName>
    <definedName name="ปมก.สชป.5">'[1]SUM (Region)'!#REF!</definedName>
    <definedName name="ปมก.สชป.6">'[1]SUM (Region)'!#REF!</definedName>
    <definedName name="ปมก.สชป.7">'[1]SUM (Region)'!#REF!</definedName>
    <definedName name="ปมก.สชป.8">'[1]SUM (Region)'!#REF!</definedName>
    <definedName name="ปมก.สชป.9">'[1]SUM (Region)'!#REF!</definedName>
    <definedName name="แผนทั้งหมด">'[1]SUM (Region)'!#REF!</definedName>
    <definedName name="แผนทั้งหมดสชป.1">'[1]SUM (Region)'!#REF!</definedName>
    <definedName name="แผนทั้งหมดสชป.10">'[1]SUM (Region)'!#REF!</definedName>
    <definedName name="แผนทั้งหมดสชป.11">'[1]SUM (Region)'!#REF!</definedName>
    <definedName name="แผนทั้งหมดสชป.12">'[1]SUM (Region)'!#REF!</definedName>
    <definedName name="แผนทั้งหมดสชป.13">'[1]SUM (Region)'!#REF!</definedName>
    <definedName name="แผนทั้งหมดสชป.14">'[1]SUM (Region)'!#REF!</definedName>
    <definedName name="แผนทั้งหมดสชป.15">'[1]SUM (Region)'!#REF!</definedName>
    <definedName name="แผนทั้งหมดสชป.16">'[1]SUM (Region)'!#REF!</definedName>
    <definedName name="แผนทั้งหมดสชป.2">'[1]SUM (Region)'!#REF!</definedName>
    <definedName name="แผนทั้งหมดสชป.3">'[1]SUM (Region)'!#REF!</definedName>
    <definedName name="แผนทั้งหมดสชป.4">'[1]SUM (Region)'!#REF!</definedName>
    <definedName name="แผนทั้งหมดสชป.5">'[1]SUM (Region)'!#REF!</definedName>
    <definedName name="แผนทั้งหมดสชป.6">'[1]SUM (Region)'!#REF!</definedName>
    <definedName name="แผนทั้งหมดสชป.7">'[1]SUM (Region)'!#REF!</definedName>
    <definedName name="แผนทั้งหมดสชป.8">'[1]SUM (Region)'!#REF!</definedName>
    <definedName name="แผนทั้งหมดสชป.9">'[1]SUM (Region)'!#REF!</definedName>
    <definedName name="พรบ.">'[1]SUM (Region)'!#REF!</definedName>
    <definedName name="พรบ.สชป.1">'[1]SUM (Region)'!#REF!</definedName>
    <definedName name="พรบ.สชป.10">'[1]SUM (Region)'!#REF!</definedName>
    <definedName name="พรบ.สชป.11">'[1]SUM (Region)'!#REF!</definedName>
    <definedName name="พรบ.สชป.12">'[1]SUM (Region)'!#REF!</definedName>
    <definedName name="พรบ.สชป.13">'[1]SUM (Region)'!#REF!</definedName>
    <definedName name="พรบ.สชป.14">'[1]SUM (Region)'!#REF!</definedName>
    <definedName name="พรบ.สชป.15">'[1]SUM (Region)'!#REF!</definedName>
    <definedName name="พรบ.สชป.16">'[1]SUM (Region)'!#REF!</definedName>
    <definedName name="พรบ.สชป.2">'[1]SUM (Region)'!#REF!</definedName>
    <definedName name="พรบ.สชป.3">'[1]SUM (Region)'!#REF!</definedName>
    <definedName name="พรบ.สชป.4">'[1]SUM (Region)'!#REF!</definedName>
    <definedName name="พรบ.สชป.5">'[1]SUM (Region)'!#REF!</definedName>
    <definedName name="พรบ.สชป.6">'[1]SUM (Region)'!#REF!</definedName>
    <definedName name="พรบ.สชป.7">'[1]SUM (Region)'!#REF!</definedName>
    <definedName name="พรบ.สชป.8">'[1]SUM (Region)'!#REF!</definedName>
    <definedName name="พรบ.สชป.9">'[1]SUM (Region)'!#REF!</definedName>
    <definedName name="ยกเลิกสชป.1">'[1]SUM (Region)'!#REF!</definedName>
    <definedName name="ยกเลิกสชป.10">'[1]SUM (Region)'!#REF!</definedName>
    <definedName name="ยกเลิกสชป.11">'[1]SUM (Region)'!#REF!</definedName>
    <definedName name="ยกเลิกสชป.12">'[1]SUM (Region)'!#REF!</definedName>
    <definedName name="ยกเลิกสชป.13">'[1]SUM (Region)'!#REF!</definedName>
    <definedName name="ยกเลิกสชป.14">'[1]SUM (Region)'!#REF!</definedName>
    <definedName name="ยกเลิกสชป.15">'[1]SUM (Region)'!#REF!</definedName>
    <definedName name="ยกเลิกสชป.16">'[1]SUM (Region)'!#REF!</definedName>
    <definedName name="ยกเลิกสชป.2">'[1]SUM (Region)'!#REF!</definedName>
    <definedName name="ยกเลิกสชป.3">'[1]SUM (Region)'!#REF!</definedName>
    <definedName name="ยกเลิกสชป.4">'[1]SUM (Region)'!#REF!</definedName>
    <definedName name="ยกเลิกสชป.5">'[1]SUM (Region)'!#REF!</definedName>
    <definedName name="ยกเลิกสชป.6">'[1]SUM (Region)'!#REF!</definedName>
    <definedName name="ยกเลิกสชป.7">'[1]SUM (Region)'!#REF!</definedName>
    <definedName name="ยกเลิกสชป.8">'[1]SUM (Region)'!#REF!</definedName>
    <definedName name="ยกเลิกสชป.9">'[1]SUM (Region)'!#REF!</definedName>
    <definedName name="รหัส">#REF!</definedName>
    <definedName name="รหัสจังหวัด">#REF!</definedName>
    <definedName name="รอความต้องการงปม.">'[1]SUM (Region)'!#REF!</definedName>
    <definedName name="รอความต้องการงปม.สชป.1">'[1]SUM (Region)'!#REF!</definedName>
    <definedName name="รอความต้องการงปม.สชป.10">'[1]SUM (Region)'!#REF!</definedName>
    <definedName name="รอความต้องการงปม.สชป.11">'[1]SUM (Region)'!#REF!</definedName>
    <definedName name="รอความต้องการงปม.สชป.12">'[1]SUM (Region)'!#REF!</definedName>
    <definedName name="รอความต้องการงปม.สชป.13">'[1]SUM (Region)'!#REF!</definedName>
    <definedName name="รอความต้องการงปม.สชป.14">'[1]SUM (Region)'!#REF!</definedName>
    <definedName name="รอความต้องการงปม.สชป.15">'[1]SUM (Region)'!#REF!</definedName>
    <definedName name="รอความต้องการงปม.สชป.16">'[1]SUM (Region)'!#REF!</definedName>
    <definedName name="รอความต้องการงปม.สชป.2">'[1]SUM (Region)'!#REF!</definedName>
    <definedName name="รอความต้องการงปม.สชป.3">'[1]SUM (Region)'!#REF!</definedName>
    <definedName name="รอความต้องการงปม.สชป.4">'[1]SUM (Region)'!#REF!</definedName>
    <definedName name="รอความต้องการงปม.สชป.5">'[1]SUM (Region)'!#REF!</definedName>
    <definedName name="รอความต้องการงปม.สชป.6">'[1]SUM (Region)'!#REF!</definedName>
    <definedName name="รอความต้องการงปม.สชป.7">'[1]SUM (Region)'!#REF!</definedName>
    <definedName name="รอความต้องการงปม.สชป.8">'[1]SUM (Region)'!#REF!</definedName>
    <definedName name="รอความต้องการงปม.สชป.9">'[1]SUM (Region)'!#REF!</definedName>
    <definedName name="รองวด">'[1]SUM (Region)'!#REF!</definedName>
    <definedName name="รองวดสชป.1">'[1]SUM (Region)'!#REF!</definedName>
    <definedName name="รองวดสชป.10">'[1]SUM (Region)'!#REF!</definedName>
    <definedName name="รองวดสชป.11">'[1]SUM (Region)'!#REF!</definedName>
    <definedName name="รองวดสชป.12">'[1]SUM (Region)'!#REF!</definedName>
    <definedName name="รองวดสชป.13">'[1]SUM (Region)'!#REF!</definedName>
    <definedName name="รองวดสชป.14">'[1]SUM (Region)'!#REF!</definedName>
    <definedName name="รองวดสชป.15">'[1]SUM (Region)'!#REF!</definedName>
    <definedName name="รองวดสชป.16">'[1]SUM (Region)'!#REF!</definedName>
    <definedName name="รองวดสชป.2">'[1]SUM (Region)'!#REF!</definedName>
    <definedName name="รองวดสชป.3">'[1]SUM (Region)'!#REF!</definedName>
    <definedName name="รองวดสชป.4">'[1]SUM (Region)'!#REF!</definedName>
    <definedName name="รองวดสชป.5">'[1]SUM (Region)'!#REF!</definedName>
    <definedName name="รองวดสชป.6">'[1]SUM (Region)'!#REF!</definedName>
    <definedName name="รองวดสชป.7">'[1]SUM (Region)'!#REF!</definedName>
    <definedName name="รองวดสชป.8">'[1]SUM (Region)'!#REF!</definedName>
    <definedName name="รองวดสชป.9">'[1]SUM (Region)'!#REF!</definedName>
    <definedName name="รอตรวจสอบ">'[1]SUM (Region)'!#REF!</definedName>
    <definedName name="รอตรวจสอบสชป.1">'[1]SUM (Region)'!#REF!</definedName>
    <definedName name="รอตรวจสอบสชป.10">'[1]SUM (Region)'!#REF!</definedName>
    <definedName name="รอตรวจสอบสชป.11">'[1]SUM (Region)'!#REF!</definedName>
    <definedName name="รอตรวจสอบสชป.12">'[1]SUM (Region)'!#REF!</definedName>
    <definedName name="รอตรวจสอบสชป.13">'[1]SUM (Region)'!#REF!</definedName>
    <definedName name="รอตรวจสอบสชป.14">'[1]SUM (Region)'!#REF!</definedName>
    <definedName name="รอตรวจสอบสชป.15">'[1]SUM (Region)'!#REF!</definedName>
    <definedName name="รอตรวจสอบสชป.16">'[1]SUM (Region)'!#REF!</definedName>
    <definedName name="รอตรวจสอบสชป.2">'[1]SUM (Region)'!#REF!</definedName>
    <definedName name="รอตรวจสอบสชป.3">'[1]SUM (Region)'!#REF!</definedName>
    <definedName name="รอตรวจสอบสชป.4">'[1]SUM (Region)'!#REF!</definedName>
    <definedName name="รอตรวจสอบสชป.5">'[1]SUM (Region)'!#REF!</definedName>
    <definedName name="รอตรวจสอบสชป.6">'[1]SUM (Region)'!#REF!</definedName>
    <definedName name="รอตรวจสอบสชป.7">'[1]SUM (Region)'!#REF!</definedName>
    <definedName name="รอตรวจสอบสชป.8">'[1]SUM (Region)'!#REF!</definedName>
    <definedName name="รอตรวจสอบสชป.9">'[1]SUM (Region)'!#REF!</definedName>
    <definedName name="รายการความต้องการงปม.">'[1]SUM (Region)'!#REF!</definedName>
    <definedName name="รายการความต้องการงปม.สชป.1">'[1]SUM (Region)'!#REF!</definedName>
    <definedName name="รายการความต้องการงปม.สชป.10">'[1]SUM (Region)'!#REF!</definedName>
    <definedName name="รายการความต้องการงปม.สชป.11">'[1]SUM (Region)'!#REF!</definedName>
    <definedName name="รายการความต้องการงปม.สชป.12">'[1]SUM (Region)'!#REF!</definedName>
    <definedName name="รายการความต้องการงปม.สชป.13">'[1]SUM (Region)'!#REF!</definedName>
    <definedName name="รายการความต้องการงปม.สชป.14">'[1]SUM (Region)'!#REF!</definedName>
    <definedName name="รายการความต้องการงปม.สชป.15">'[1]SUM (Region)'!#REF!</definedName>
    <definedName name="รายการความต้องการงปม.สชป.16">'[1]SUM (Region)'!#REF!</definedName>
    <definedName name="รายการความต้องการงปม.สชป.2">'[1]SUM (Region)'!#REF!</definedName>
    <definedName name="รายการความต้องการงปม.สชป.3">'[1]SUM (Region)'!#REF!</definedName>
    <definedName name="รายการความต้องการงปม.สชป.4">'[1]SUM (Region)'!#REF!</definedName>
    <definedName name="รายการความต้องการงปม.สชป.5">'[1]SUM (Region)'!#REF!</definedName>
    <definedName name="รายการความต้องการงปม.สชป.6">'[1]SUM (Region)'!#REF!</definedName>
    <definedName name="รายการความต้องการงปม.สชป.7">'[1]SUM (Region)'!#REF!</definedName>
    <definedName name="รายการความต้องการงปม.สชป.8">'[1]SUM (Region)'!#REF!</definedName>
    <definedName name="รายการความต้องการงปม.สชป.9">'[1]SUM (Region)'!#REF!</definedName>
    <definedName name="รายการค้างปมก.">'[1]SUM (Region)'!#REF!</definedName>
    <definedName name="รายการค้างปมก.สชป.1">'[1]SUM (Region)'!#REF!</definedName>
    <definedName name="รายการค้างปมก.สชป.10">'[1]SUM (Region)'!#REF!</definedName>
    <definedName name="รายการค้างปมก.สชป.11">'[1]SUM (Region)'!#REF!</definedName>
    <definedName name="รายการค้างปมก.สชป.12">'[1]SUM (Region)'!#REF!</definedName>
    <definedName name="รายการค้างปมก.สชป.13">'[1]SUM (Region)'!#REF!</definedName>
    <definedName name="รายการค้างปมก.สชป.14">'[1]SUM (Region)'!#REF!</definedName>
    <definedName name="รายการค้างปมก.สชป.15">'[1]SUM (Region)'!#REF!</definedName>
    <definedName name="รายการค้างปมก.สชป.16">'[1]SUM (Region)'!#REF!</definedName>
    <definedName name="รายการค้างปมก.สชป.2">'[1]SUM (Region)'!#REF!</definedName>
    <definedName name="รายการค้างปมก.สชป.3">'[1]SUM (Region)'!#REF!</definedName>
    <definedName name="รายการค้างปมก.สชป.4">'[1]SUM (Region)'!#REF!</definedName>
    <definedName name="รายการค้างปมก.สชป.5">'[1]SUM (Region)'!#REF!</definedName>
    <definedName name="รายการค้างปมก.สชป.6">'[1]SUM (Region)'!#REF!</definedName>
    <definedName name="รายการค้างปมก.สชป.7">'[1]SUM (Region)'!#REF!</definedName>
    <definedName name="รายการค้างปมก.สชป.8">'[1]SUM (Region)'!#REF!</definedName>
    <definedName name="รายการค้างปมก.สชป.9">'[1]SUM (Region)'!#REF!</definedName>
    <definedName name="รายการเงินงวด">'[1]SUM (Region)'!#REF!</definedName>
    <definedName name="รายการเงินงวดสชป.1">'[1]SUM (Region)'!#REF!</definedName>
    <definedName name="รายการเงินงวดสชป.10">'[1]SUM (Region)'!#REF!</definedName>
    <definedName name="รายการเงินงวดสชป.11">'[1]SUM (Region)'!#REF!</definedName>
    <definedName name="รายการเงินงวดสชป.12">'[1]SUM (Region)'!#REF!</definedName>
    <definedName name="รายการเงินงวดสชป.13">'[1]SUM (Region)'!#REF!</definedName>
    <definedName name="รายการเงินงวดสชป.14">'[1]SUM (Region)'!#REF!</definedName>
    <definedName name="รายการเงินงวดสชป.15">'[1]SUM (Region)'!#REF!</definedName>
    <definedName name="รายการเงินงวดสชป.16">'[1]SUM (Region)'!#REF!</definedName>
    <definedName name="รายการเงินงวดสชป.2">'[1]SUM (Region)'!#REF!</definedName>
    <definedName name="รายการเงินงวดสชป.3">'[1]SUM (Region)'!#REF!</definedName>
    <definedName name="รายการเงินงวดสชป.4">'[1]SUM (Region)'!#REF!</definedName>
    <definedName name="รายการเงินงวดสชป.5">'[1]SUM (Region)'!#REF!</definedName>
    <definedName name="รายการเงินงวดสชป.6">'[1]SUM (Region)'!#REF!</definedName>
    <definedName name="รายการเงินงวดสชป.7">'[1]SUM (Region)'!#REF!</definedName>
    <definedName name="รายการเงินงวดสชป.8">'[1]SUM (Region)'!#REF!</definedName>
    <definedName name="รายการเงินงวดสชป.9">'[1]SUM (Region)'!#REF!</definedName>
    <definedName name="รายการปมก.">'[1]SUM (Region)'!#REF!</definedName>
    <definedName name="รายการปมก.ทั้งหมด">'[1]SUM (Region)'!#REF!</definedName>
    <definedName name="รายการปมก.สชป.1">'[1]SUM (Region)'!#REF!</definedName>
    <definedName name="รายการปมก.สชป.10">'[1]SUM (Region)'!#REF!</definedName>
    <definedName name="รายการปมก.สชป.11">'[1]SUM (Region)'!#REF!</definedName>
    <definedName name="รายการปมก.สชป.12">'[1]SUM (Region)'!#REF!</definedName>
    <definedName name="รายการปมก.สชป.13">'[1]SUM (Region)'!#REF!</definedName>
    <definedName name="รายการปมก.สชป.14">'[1]SUM (Region)'!#REF!</definedName>
    <definedName name="รายการปมก.สชป.15">'[1]SUM (Region)'!#REF!</definedName>
    <definedName name="รายการปมก.สชป.16">'[1]SUM (Region)'!#REF!</definedName>
    <definedName name="รายการปมก.สชป.2">'[1]SUM (Region)'!#REF!</definedName>
    <definedName name="รายการปมก.สชป.3">'[1]SUM (Region)'!#REF!</definedName>
    <definedName name="รายการปมก.สชป.4">'[1]SUM (Region)'!#REF!</definedName>
    <definedName name="รายการปมก.สชป.5">'[1]SUM (Region)'!#REF!</definedName>
    <definedName name="รายการปมก.สชป.6">'[1]SUM (Region)'!#REF!</definedName>
    <definedName name="รายการปมก.สชป.7">'[1]SUM (Region)'!#REF!</definedName>
    <definedName name="รายการปมก.สชป.8">'[1]SUM (Region)'!#REF!</definedName>
    <definedName name="รายการปมก.สชป.9">'[1]SUM (Region)'!#REF!</definedName>
    <definedName name="รายการแผนทั้งหมด">'[1]SUM (Region)'!#REF!</definedName>
    <definedName name="รายการแผนทั้งหมดสชป.1">'[1]SUM (Region)'!#REF!</definedName>
    <definedName name="รายการแผนทั้งหมดสชป.10">'[1]SUM (Region)'!#REF!</definedName>
    <definedName name="รายการแผนทั้งหมดสชป.11">'[1]SUM (Region)'!#REF!</definedName>
    <definedName name="รายการแผนทั้งหมดสชป.12">'[1]SUM (Region)'!#REF!</definedName>
    <definedName name="รายการแผนทั้งหมดสชป.13">'[1]SUM (Region)'!#REF!</definedName>
    <definedName name="รายการแผนทั้งหมดสชป.14">'[1]SUM (Region)'!#REF!</definedName>
    <definedName name="รายการแผนทั้งหมดสชป.15">'[1]SUM (Region)'!#REF!</definedName>
    <definedName name="รายการแผนทั้งหมดสชป.16">'[1]SUM (Region)'!#REF!</definedName>
    <definedName name="รายการแผนทั้งหมดสชป.2">'[1]SUM (Region)'!#REF!</definedName>
    <definedName name="รายการแผนทั้งหมดสชป.3">'[1]SUM (Region)'!#REF!</definedName>
    <definedName name="รายการแผนทั้งหมดสชป.4">'[1]SUM (Region)'!#REF!</definedName>
    <definedName name="รายการแผนทั้งหมดสชป.5">'[1]SUM (Region)'!#REF!</definedName>
    <definedName name="รายการแผนทั้งหมดสชป.6">'[1]SUM (Region)'!#REF!</definedName>
    <definedName name="รายการแผนทั้งหมดสชป.7">'[1]SUM (Region)'!#REF!</definedName>
    <definedName name="รายการแผนทั้งหมดสชป.8">'[1]SUM (Region)'!#REF!</definedName>
    <definedName name="รายการแผนทั้งหมดสชป.9">'[1]SUM (Region)'!#REF!</definedName>
    <definedName name="รายการยกเลิก">'[1]SUM (Region)'!#REF!</definedName>
    <definedName name="รายการยกเลิกสชป.1">'[1]SUM (Region)'!#REF!</definedName>
    <definedName name="รายการยกเลิกสชป.10">'[1]SUM (Region)'!#REF!</definedName>
    <definedName name="รายการยกเลิกสชป.11">'[1]SUM (Region)'!#REF!</definedName>
    <definedName name="รายการยกเลิกสชป.12">'[1]SUM (Region)'!#REF!</definedName>
    <definedName name="รายการยกเลิกสชป.13">'[1]SUM (Region)'!#REF!</definedName>
    <definedName name="รายการยกเลิกสชป.14">'[1]SUM (Region)'!#REF!</definedName>
    <definedName name="รายการยกเลิกสชป.15">'[1]SUM (Region)'!#REF!</definedName>
    <definedName name="รายการยกเลิกสชป.16">'[1]SUM (Region)'!#REF!</definedName>
    <definedName name="รายการยกเลิกสชป.2">'[1]SUM (Region)'!#REF!</definedName>
    <definedName name="รายการยกเลิกสชป.3">'[1]SUM (Region)'!#REF!</definedName>
    <definedName name="รายการยกเลิกสชป.4">'[1]SUM (Region)'!#REF!</definedName>
    <definedName name="รายการยกเลิกสชป.5">'[1]SUM (Region)'!#REF!</definedName>
    <definedName name="รายการยกเลิกสชป.6">'[1]SUM (Region)'!#REF!</definedName>
    <definedName name="รายการยกเลิกสชป.7">'[1]SUM (Region)'!#REF!</definedName>
    <definedName name="รายการยกเลิกสชป.8">'[1]SUM (Region)'!#REF!</definedName>
    <definedName name="รายการยกเลิกสชป.9">'[1]SUM (Region)'!#REF!</definedName>
    <definedName name="รายการรอความต้องการงปม.">'[1]SUM (Region)'!#REF!</definedName>
    <definedName name="รายการรอความต้องการงปม.สชป.1">'[1]SUM (Region)'!#REF!</definedName>
    <definedName name="รายการรอความต้องการงปม.สชป.10">'[1]SUM (Region)'!#REF!</definedName>
    <definedName name="รายการรอความต้องการงปม.สชป.11">'[1]SUM (Region)'!#REF!</definedName>
    <definedName name="รายการรอความต้องการงปม.สชป.12">'[1]SUM (Region)'!#REF!</definedName>
    <definedName name="รายการรอความต้องการงปม.สชป.13">'[1]SUM (Region)'!#REF!</definedName>
    <definedName name="รายการรอความต้องการงปม.สชป.14">'[1]SUM (Region)'!#REF!</definedName>
    <definedName name="รายการรอความต้องการงปม.สชป.15">'[1]SUM (Region)'!#REF!</definedName>
    <definedName name="รายการรอความต้องการงปม.สชป.16">'[1]SUM (Region)'!#REF!</definedName>
    <definedName name="รายการรอความต้องการงปม.สชป.2">'[1]SUM (Region)'!#REF!</definedName>
    <definedName name="รายการรอความต้องการงปม.สชป.3">'[1]SUM (Region)'!#REF!</definedName>
    <definedName name="รายการรอความต้องการงปม.สชป.4">'[1]SUM (Region)'!#REF!</definedName>
    <definedName name="รายการรอความต้องการงปม.สชป.5">'[1]SUM (Region)'!#REF!</definedName>
    <definedName name="รายการรอความต้องการงปม.สชป.6">'[1]SUM (Region)'!#REF!</definedName>
    <definedName name="รายการรอความต้องการงปม.สชป.7">'[1]SUM (Region)'!#REF!</definedName>
    <definedName name="รายการรอความต้องการงปม.สชป.8">'[1]SUM (Region)'!#REF!</definedName>
    <definedName name="รายการรอความต้องการงปม.สชป.9">'[1]SUM (Region)'!#REF!</definedName>
    <definedName name="รายการรองวด">'[1]SUM (Region)'!#REF!</definedName>
    <definedName name="รายการรองวดสชป.1">'[1]SUM (Region)'!#REF!</definedName>
    <definedName name="รายการรองวดสชป.10">'[1]SUM (Region)'!#REF!</definedName>
    <definedName name="รายการรองวดสชป.11">'[1]SUM (Region)'!#REF!</definedName>
    <definedName name="รายการรองวดสชป.12">'[1]SUM (Region)'!#REF!</definedName>
    <definedName name="รายการรองวดสชป.13">'[1]SUM (Region)'!#REF!</definedName>
    <definedName name="รายการรองวดสชป.14">'[1]SUM (Region)'!#REF!</definedName>
    <definedName name="รายการรองวดสชป.15">'[1]SUM (Region)'!#REF!</definedName>
    <definedName name="รายการรองวดสชป.16">'[1]SUM (Region)'!#REF!</definedName>
    <definedName name="รายการรองวดสชป.2">'[1]SUM (Region)'!#REF!</definedName>
    <definedName name="รายการรองวดสชป.3">'[1]SUM (Region)'!#REF!</definedName>
    <definedName name="รายการรองวดสชป.4">'[1]SUM (Region)'!#REF!</definedName>
    <definedName name="รายการรองวดสชป.5">'[1]SUM (Region)'!#REF!</definedName>
    <definedName name="รายการรองวดสชป.6">'[1]SUM (Region)'!#REF!</definedName>
    <definedName name="รายการรองวดสชป.7">'[1]SUM (Region)'!#REF!</definedName>
    <definedName name="รายการรองวดสชป.8">'[1]SUM (Region)'!#REF!</definedName>
    <definedName name="รายการรองวดสชป.9">'[1]SUM (Region)'!#REF!</definedName>
    <definedName name="รายการรอตรวจสอบ">'[1]SUM (Region)'!#REF!</definedName>
    <definedName name="รายการรอตรวจสอบสชป.1">'[1]SUM (Region)'!#REF!</definedName>
    <definedName name="รายการรอตรวจสอบสชป.10">'[1]SUM (Region)'!#REF!</definedName>
    <definedName name="รายการรอตรวจสอบสชป.11">'[1]SUM (Region)'!#REF!</definedName>
    <definedName name="รายการรอตรวจสอบสชป.12">'[1]SUM (Region)'!#REF!</definedName>
    <definedName name="รายการรอตรวจสอบสชป.13">'[1]SUM (Region)'!#REF!</definedName>
    <definedName name="รายการรอตรวจสอบสชป.14">'[1]SUM (Region)'!#REF!</definedName>
    <definedName name="รายการรอตรวจสอบสชป.15">'[1]SUM (Region)'!#REF!</definedName>
    <definedName name="รายการรอตรวจสอบสชป.16">'[1]SUM (Region)'!#REF!</definedName>
    <definedName name="รายการรอตรวจสอบสชป.2">'[1]SUM (Region)'!#REF!</definedName>
    <definedName name="รายการรอตรวจสอบสชป.3">'[1]SUM (Region)'!#REF!</definedName>
    <definedName name="รายการรอตรวจสอบสชป.4">'[1]SUM (Region)'!#REF!</definedName>
    <definedName name="รายการรอตรวจสอบสชป.5">'[1]SUM (Region)'!#REF!</definedName>
    <definedName name="รายการรอตรวจสอบสชป.6">'[1]SUM (Region)'!#REF!</definedName>
    <definedName name="รายการรอตรวจสอบสชป.7">'[1]SUM (Region)'!#REF!</definedName>
    <definedName name="รายการรอตรวจสอบสชป.8">'[1]SUM (Region)'!#REF!</definedName>
    <definedName name="รายการรอตรวจสอบสชป.9">'[1]SUM (Region)'!#REF!</definedName>
    <definedName name="รายการเสนอขอความต้องการงปม.">'[1]SUM (Region)'!#REF!</definedName>
    <definedName name="หน่วยงาน">#REF!</definedName>
    <definedName name="อยู่ในเขตสชป.">#REF!</definedName>
  </definedNames>
  <calcPr calcId="191029"/>
</workbook>
</file>

<file path=xl/calcChain.xml><?xml version="1.0" encoding="utf-8"?>
<calcChain xmlns="http://schemas.openxmlformats.org/spreadsheetml/2006/main">
  <c r="H69" i="1" l="1"/>
  <c r="M44" i="3"/>
  <c r="M48" i="3"/>
  <c r="M62" i="3"/>
  <c r="M81" i="3"/>
  <c r="M80" i="3"/>
  <c r="M32" i="3"/>
  <c r="M31" i="3" l="1"/>
  <c r="M119" i="3" l="1"/>
  <c r="L56" i="3"/>
  <c r="M24" i="3"/>
  <c r="K115" i="3" l="1"/>
  <c r="L115" i="3" s="1"/>
  <c r="K116" i="3"/>
  <c r="L116" i="3" s="1"/>
  <c r="K117" i="3"/>
  <c r="L117" i="3" s="1"/>
  <c r="K118" i="3"/>
  <c r="L118" i="3" s="1"/>
  <c r="K114" i="3"/>
  <c r="K108" i="3"/>
  <c r="L108" i="3" s="1"/>
  <c r="K109" i="3"/>
  <c r="L109" i="3" s="1"/>
  <c r="K110" i="3"/>
  <c r="L110" i="3" s="1"/>
  <c r="K111" i="3"/>
  <c r="L111" i="3" s="1"/>
  <c r="K107" i="3"/>
  <c r="L107" i="3" s="1"/>
  <c r="K27" i="3"/>
  <c r="L27" i="3" s="1"/>
  <c r="K28" i="3"/>
  <c r="L28" i="3" s="1"/>
  <c r="K29" i="3"/>
  <c r="L29" i="3" s="1"/>
  <c r="K26" i="3"/>
  <c r="L26" i="3" s="1"/>
  <c r="J113" i="3"/>
  <c r="J106" i="3"/>
  <c r="J100" i="3"/>
  <c r="J95" i="3"/>
  <c r="J96" i="3"/>
  <c r="J97" i="3"/>
  <c r="J98" i="3"/>
  <c r="J94" i="3"/>
  <c r="J89" i="3"/>
  <c r="J90" i="3"/>
  <c r="J91" i="3"/>
  <c r="J88" i="3"/>
  <c r="J82" i="3"/>
  <c r="J84" i="3"/>
  <c r="J85" i="3"/>
  <c r="J81" i="3"/>
  <c r="J69" i="3"/>
  <c r="J70" i="3"/>
  <c r="J71" i="3"/>
  <c r="J72" i="3"/>
  <c r="J73" i="3"/>
  <c r="J74" i="3"/>
  <c r="J75" i="3"/>
  <c r="J76" i="3"/>
  <c r="J77" i="3"/>
  <c r="J78" i="3"/>
  <c r="J68" i="3"/>
  <c r="J55" i="3"/>
  <c r="J40" i="3"/>
  <c r="J33" i="3"/>
  <c r="J34" i="3"/>
  <c r="J36" i="3"/>
  <c r="J37" i="3"/>
  <c r="J38" i="3"/>
  <c r="J32" i="3"/>
  <c r="J25" i="3"/>
  <c r="J7" i="3"/>
  <c r="I7" i="3"/>
  <c r="F113" i="3"/>
  <c r="F106" i="3"/>
  <c r="F102" i="3"/>
  <c r="K102" i="3" s="1"/>
  <c r="L102" i="3" s="1"/>
  <c r="F103" i="3"/>
  <c r="K103" i="3" s="1"/>
  <c r="L103" i="3" s="1"/>
  <c r="F104" i="3"/>
  <c r="K104" i="3" s="1"/>
  <c r="L104" i="3" s="1"/>
  <c r="F101" i="3"/>
  <c r="K101" i="3" s="1"/>
  <c r="L101" i="3" s="1"/>
  <c r="F95" i="3"/>
  <c r="F96" i="3"/>
  <c r="K96" i="3" s="1"/>
  <c r="L96" i="3" s="1"/>
  <c r="F97" i="3"/>
  <c r="F98" i="3"/>
  <c r="F94" i="3"/>
  <c r="F89" i="3"/>
  <c r="K89" i="3" s="1"/>
  <c r="L89" i="3" s="1"/>
  <c r="F90" i="3"/>
  <c r="F91" i="3"/>
  <c r="F88" i="3"/>
  <c r="F82" i="3"/>
  <c r="K82" i="3" s="1"/>
  <c r="L82" i="3" s="1"/>
  <c r="F83" i="3"/>
  <c r="F84" i="3"/>
  <c r="F85" i="3"/>
  <c r="F81" i="3"/>
  <c r="F69" i="3"/>
  <c r="F70" i="3"/>
  <c r="F71" i="3"/>
  <c r="F72" i="3"/>
  <c r="F73" i="3"/>
  <c r="F74" i="3"/>
  <c r="F75" i="3"/>
  <c r="F76" i="3"/>
  <c r="F77" i="3"/>
  <c r="F78" i="3"/>
  <c r="F68" i="3"/>
  <c r="F58" i="3"/>
  <c r="K58" i="3" s="1"/>
  <c r="L58" i="3" s="1"/>
  <c r="F59" i="3"/>
  <c r="K59" i="3" s="1"/>
  <c r="L59" i="3" s="1"/>
  <c r="F60" i="3"/>
  <c r="K60" i="3" s="1"/>
  <c r="L60" i="3" s="1"/>
  <c r="F61" i="3"/>
  <c r="K61" i="3" s="1"/>
  <c r="L61" i="3" s="1"/>
  <c r="F62" i="3"/>
  <c r="F63" i="3"/>
  <c r="K63" i="3" s="1"/>
  <c r="L63" i="3" s="1"/>
  <c r="F64" i="3"/>
  <c r="K64" i="3" s="1"/>
  <c r="L64" i="3" s="1"/>
  <c r="F65" i="3"/>
  <c r="K65" i="3" s="1"/>
  <c r="L65" i="3" s="1"/>
  <c r="F57" i="3"/>
  <c r="K57" i="3" s="1"/>
  <c r="L57" i="3" s="1"/>
  <c r="F42" i="3"/>
  <c r="K42" i="3" s="1"/>
  <c r="L42" i="3" s="1"/>
  <c r="F43" i="3"/>
  <c r="K43" i="3" s="1"/>
  <c r="L43" i="3" s="1"/>
  <c r="F44" i="3"/>
  <c r="F45" i="3"/>
  <c r="K45" i="3" s="1"/>
  <c r="L45" i="3" s="1"/>
  <c r="F46" i="3"/>
  <c r="K46" i="3" s="1"/>
  <c r="L46" i="3" s="1"/>
  <c r="F47" i="3"/>
  <c r="K47" i="3" s="1"/>
  <c r="L47" i="3" s="1"/>
  <c r="F48" i="3"/>
  <c r="K48" i="3" s="1"/>
  <c r="L48" i="3" s="1"/>
  <c r="F49" i="3"/>
  <c r="K49" i="3" s="1"/>
  <c r="L49" i="3" s="1"/>
  <c r="F50" i="3"/>
  <c r="K50" i="3" s="1"/>
  <c r="L50" i="3" s="1"/>
  <c r="F51" i="3"/>
  <c r="K51" i="3" s="1"/>
  <c r="L51" i="3" s="1"/>
  <c r="F52" i="3"/>
  <c r="K52" i="3" s="1"/>
  <c r="L52" i="3" s="1"/>
  <c r="F53" i="3"/>
  <c r="K53" i="3" s="1"/>
  <c r="L53" i="3" s="1"/>
  <c r="F41" i="3"/>
  <c r="K41" i="3" s="1"/>
  <c r="L41" i="3" s="1"/>
  <c r="F33" i="3"/>
  <c r="F34" i="3"/>
  <c r="F35" i="3"/>
  <c r="F36" i="3"/>
  <c r="F37" i="3"/>
  <c r="F38" i="3"/>
  <c r="F32" i="3"/>
  <c r="F25" i="3"/>
  <c r="F9" i="3"/>
  <c r="K9" i="3" s="1"/>
  <c r="L9" i="3" s="1"/>
  <c r="F10" i="3"/>
  <c r="F11" i="3"/>
  <c r="K11" i="3" s="1"/>
  <c r="L11" i="3" s="1"/>
  <c r="F12" i="3"/>
  <c r="K12" i="3" s="1"/>
  <c r="L12" i="3" s="1"/>
  <c r="F13" i="3"/>
  <c r="K13" i="3" s="1"/>
  <c r="L13" i="3" s="1"/>
  <c r="F14" i="3"/>
  <c r="K14" i="3" s="1"/>
  <c r="L14" i="3" s="1"/>
  <c r="F15" i="3"/>
  <c r="K15" i="3" s="1"/>
  <c r="L15" i="3" s="1"/>
  <c r="F16" i="3"/>
  <c r="K16" i="3" s="1"/>
  <c r="L16" i="3" s="1"/>
  <c r="F17" i="3"/>
  <c r="K17" i="3" s="1"/>
  <c r="L17" i="3" s="1"/>
  <c r="F18" i="3"/>
  <c r="K18" i="3" s="1"/>
  <c r="L18" i="3" s="1"/>
  <c r="F19" i="3"/>
  <c r="K19" i="3" s="1"/>
  <c r="L19" i="3" s="1"/>
  <c r="F20" i="3"/>
  <c r="K20" i="3" s="1"/>
  <c r="L20" i="3" s="1"/>
  <c r="F21" i="3"/>
  <c r="K21" i="3" s="1"/>
  <c r="L21" i="3" s="1"/>
  <c r="F22" i="3"/>
  <c r="K22" i="3" s="1"/>
  <c r="L22" i="3" s="1"/>
  <c r="F23" i="3"/>
  <c r="K23" i="3" s="1"/>
  <c r="L23" i="3" s="1"/>
  <c r="F8" i="3"/>
  <c r="K8" i="3" s="1"/>
  <c r="L8" i="3" s="1"/>
  <c r="D7" i="3"/>
  <c r="E7" i="3"/>
  <c r="E113" i="3"/>
  <c r="E106" i="3"/>
  <c r="E100" i="3"/>
  <c r="E93" i="3"/>
  <c r="E87" i="3"/>
  <c r="E80" i="3"/>
  <c r="E67" i="3"/>
  <c r="E55" i="3"/>
  <c r="E40" i="3"/>
  <c r="E31" i="3"/>
  <c r="E25" i="3"/>
  <c r="C113" i="3"/>
  <c r="D113" i="3"/>
  <c r="C106" i="3"/>
  <c r="D106" i="3"/>
  <c r="C100" i="3"/>
  <c r="D100" i="3"/>
  <c r="C93" i="3"/>
  <c r="D93" i="3"/>
  <c r="C87" i="3"/>
  <c r="D87" i="3"/>
  <c r="C80" i="3"/>
  <c r="D80" i="3"/>
  <c r="C67" i="3"/>
  <c r="D67" i="3"/>
  <c r="C55" i="3"/>
  <c r="D55" i="3"/>
  <c r="C40" i="3"/>
  <c r="D40" i="3"/>
  <c r="C31" i="3"/>
  <c r="D31" i="3"/>
  <c r="C25" i="3"/>
  <c r="D25" i="3"/>
  <c r="C7" i="3"/>
  <c r="H35" i="3"/>
  <c r="J35" i="3" s="1"/>
  <c r="H83" i="3"/>
  <c r="J83" i="3" s="1"/>
  <c r="H113" i="3"/>
  <c r="I113" i="3"/>
  <c r="G113" i="3"/>
  <c r="H106" i="3"/>
  <c r="I106" i="3"/>
  <c r="G106" i="3"/>
  <c r="H100" i="3"/>
  <c r="I100" i="3"/>
  <c r="G100" i="3"/>
  <c r="H93" i="3"/>
  <c r="I93" i="3"/>
  <c r="G93" i="3"/>
  <c r="H87" i="3"/>
  <c r="I87" i="3"/>
  <c r="G87" i="3"/>
  <c r="I80" i="3"/>
  <c r="G80" i="3"/>
  <c r="H67" i="3"/>
  <c r="I67" i="3"/>
  <c r="G67" i="3"/>
  <c r="H55" i="3"/>
  <c r="I55" i="3"/>
  <c r="G55" i="3"/>
  <c r="H40" i="3"/>
  <c r="I40" i="3"/>
  <c r="G40" i="3"/>
  <c r="I31" i="3"/>
  <c r="G31" i="3"/>
  <c r="H25" i="3"/>
  <c r="I25" i="3"/>
  <c r="G25" i="3"/>
  <c r="H7" i="3"/>
  <c r="G7" i="3"/>
  <c r="K32" i="3" l="1"/>
  <c r="L32" i="3" s="1"/>
  <c r="K76" i="3"/>
  <c r="L76" i="3" s="1"/>
  <c r="K36" i="3"/>
  <c r="L36" i="3" s="1"/>
  <c r="K85" i="3"/>
  <c r="L85" i="3" s="1"/>
  <c r="K35" i="3"/>
  <c r="L35" i="3" s="1"/>
  <c r="K72" i="3"/>
  <c r="L72" i="3" s="1"/>
  <c r="F80" i="3"/>
  <c r="K78" i="3"/>
  <c r="L78" i="3" s="1"/>
  <c r="K74" i="3"/>
  <c r="L74" i="3" s="1"/>
  <c r="K70" i="3"/>
  <c r="L70" i="3" s="1"/>
  <c r="K84" i="3"/>
  <c r="L84" i="3" s="1"/>
  <c r="K113" i="3"/>
  <c r="L113" i="3" s="1"/>
  <c r="L114" i="3"/>
  <c r="J80" i="3"/>
  <c r="K38" i="3"/>
  <c r="L38" i="3" s="1"/>
  <c r="K34" i="3"/>
  <c r="L34" i="3" s="1"/>
  <c r="K68" i="3"/>
  <c r="K75" i="3"/>
  <c r="L75" i="3" s="1"/>
  <c r="K71" i="3"/>
  <c r="L71" i="3" s="1"/>
  <c r="F87" i="3"/>
  <c r="K77" i="3"/>
  <c r="L77" i="3" s="1"/>
  <c r="K73" i="3"/>
  <c r="L73" i="3" s="1"/>
  <c r="K69" i="3"/>
  <c r="L69" i="3" s="1"/>
  <c r="I119" i="3"/>
  <c r="J31" i="3"/>
  <c r="K37" i="3"/>
  <c r="L37" i="3" s="1"/>
  <c r="F31" i="3"/>
  <c r="K91" i="3"/>
  <c r="L91" i="3" s="1"/>
  <c r="K98" i="3"/>
  <c r="L98" i="3" s="1"/>
  <c r="K88" i="3"/>
  <c r="L88" i="3" s="1"/>
  <c r="J93" i="3"/>
  <c r="K95" i="3"/>
  <c r="L95" i="3" s="1"/>
  <c r="K25" i="3"/>
  <c r="L25" i="3" s="1"/>
  <c r="K90" i="3"/>
  <c r="L90" i="3" s="1"/>
  <c r="K97" i="3"/>
  <c r="L97" i="3" s="1"/>
  <c r="K100" i="3"/>
  <c r="L100" i="3" s="1"/>
  <c r="J67" i="3"/>
  <c r="K83" i="3"/>
  <c r="L83" i="3" s="1"/>
  <c r="H31" i="3"/>
  <c r="E119" i="3"/>
  <c r="H80" i="3"/>
  <c r="F55" i="3"/>
  <c r="F93" i="3"/>
  <c r="K62" i="3"/>
  <c r="K81" i="3"/>
  <c r="L81" i="3" s="1"/>
  <c r="K106" i="3"/>
  <c r="L106" i="3" s="1"/>
  <c r="F7" i="3"/>
  <c r="F40" i="3"/>
  <c r="F67" i="3"/>
  <c r="F100" i="3"/>
  <c r="J87" i="3"/>
  <c r="K44" i="3"/>
  <c r="K94" i="3"/>
  <c r="K10" i="3"/>
  <c r="K33" i="3"/>
  <c r="L33" i="3" s="1"/>
  <c r="G119" i="3"/>
  <c r="D119" i="3"/>
  <c r="C119" i="3"/>
  <c r="K87" i="3" l="1"/>
  <c r="L87" i="3" s="1"/>
  <c r="K40" i="3"/>
  <c r="L40" i="3" s="1"/>
  <c r="L44" i="3"/>
  <c r="K55" i="3"/>
  <c r="L55" i="3" s="1"/>
  <c r="L62" i="3"/>
  <c r="K67" i="3"/>
  <c r="L67" i="3" s="1"/>
  <c r="L68" i="3"/>
  <c r="K93" i="3"/>
  <c r="L93" i="3" s="1"/>
  <c r="L94" i="3"/>
  <c r="K31" i="3"/>
  <c r="L31" i="3" s="1"/>
  <c r="J119" i="3"/>
  <c r="F119" i="3"/>
  <c r="H119" i="3"/>
  <c r="K7" i="3"/>
  <c r="L10" i="3"/>
  <c r="L7" i="3" s="1"/>
  <c r="K80" i="3"/>
  <c r="K119" i="3" l="1"/>
  <c r="L80" i="3"/>
  <c r="L119" i="3" s="1"/>
  <c r="F29" i="2"/>
  <c r="F16" i="2"/>
  <c r="F17" i="2" s="1"/>
  <c r="F8" i="2"/>
  <c r="I67" i="1"/>
  <c r="G67" i="1"/>
  <c r="F67" i="1"/>
  <c r="E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H53" i="1"/>
  <c r="J53" i="1" s="1"/>
  <c r="H52" i="1"/>
  <c r="J52" i="1" s="1"/>
  <c r="H51" i="1"/>
  <c r="J51" i="1" s="1"/>
  <c r="J50" i="1"/>
  <c r="J49" i="1"/>
  <c r="J48" i="1"/>
  <c r="H47" i="1"/>
  <c r="J47" i="1" s="1"/>
  <c r="H46" i="1"/>
  <c r="J46" i="1" s="1"/>
  <c r="H45" i="1"/>
  <c r="J45" i="1" s="1"/>
  <c r="H44" i="1"/>
  <c r="J44" i="1" s="1"/>
  <c r="H43" i="1"/>
  <c r="J43" i="1" s="1"/>
  <c r="H42" i="1"/>
  <c r="J42" i="1" s="1"/>
  <c r="H41" i="1"/>
  <c r="J41" i="1" s="1"/>
  <c r="H40" i="1"/>
  <c r="J40" i="1" s="1"/>
  <c r="H39" i="1"/>
  <c r="J39" i="1" s="1"/>
  <c r="J38" i="1"/>
  <c r="J37" i="1"/>
  <c r="J36" i="1"/>
  <c r="J35" i="1"/>
  <c r="H34" i="1"/>
  <c r="J34" i="1" s="1"/>
  <c r="H33" i="1"/>
  <c r="J33" i="1" s="1"/>
  <c r="H32" i="1"/>
  <c r="J32" i="1" s="1"/>
  <c r="H31" i="1"/>
  <c r="J31" i="1" s="1"/>
  <c r="H30" i="1"/>
  <c r="J30" i="1" s="1"/>
  <c r="H29" i="1"/>
  <c r="J29" i="1" s="1"/>
  <c r="H28" i="1"/>
  <c r="J28" i="1" s="1"/>
  <c r="H27" i="1"/>
  <c r="J27" i="1" s="1"/>
  <c r="H26" i="1"/>
  <c r="J26" i="1" s="1"/>
  <c r="J25" i="1"/>
  <c r="J24" i="1"/>
  <c r="J23" i="1"/>
  <c r="J22" i="1"/>
  <c r="J21" i="1"/>
  <c r="H21" i="1"/>
  <c r="H20" i="1"/>
  <c r="J20" i="1" s="1"/>
  <c r="H19" i="1"/>
  <c r="J19" i="1" s="1"/>
  <c r="H18" i="1"/>
  <c r="J18" i="1" s="1"/>
  <c r="H17" i="1"/>
  <c r="J17" i="1" s="1"/>
  <c r="H16" i="1"/>
  <c r="J16" i="1" s="1"/>
  <c r="H15" i="1"/>
  <c r="J15" i="1" s="1"/>
  <c r="H14" i="1"/>
  <c r="J14" i="1" s="1"/>
  <c r="H13" i="1"/>
  <c r="J13" i="1" s="1"/>
  <c r="H12" i="1"/>
  <c r="J12" i="1" s="1"/>
  <c r="H11" i="1"/>
  <c r="J11" i="1" s="1"/>
  <c r="H10" i="1"/>
  <c r="J10" i="1" s="1"/>
  <c r="H9" i="1"/>
  <c r="J9" i="1" s="1"/>
  <c r="H8" i="1"/>
  <c r="J8" i="1" s="1"/>
  <c r="H7" i="1"/>
  <c r="J7" i="1" s="1"/>
  <c r="H6" i="1"/>
  <c r="J6" i="1" s="1"/>
  <c r="J67" i="1" l="1"/>
  <c r="F30" i="2"/>
  <c r="H67" i="1"/>
</calcChain>
</file>

<file path=xl/sharedStrings.xml><?xml version="1.0" encoding="utf-8"?>
<sst xmlns="http://schemas.openxmlformats.org/spreadsheetml/2006/main" count="437" uniqueCount="141">
  <si>
    <t>ข้อมูลพื้นที่การเกษตรในเขตชลประทาน จังหวัดพิจิตร</t>
  </si>
  <si>
    <t>ที่</t>
  </si>
  <si>
    <t>ตำบล</t>
  </si>
  <si>
    <t>อำเภอ</t>
  </si>
  <si>
    <t>หมู่ที่</t>
  </si>
  <si>
    <t>พื้นที่การเกษตรในเขตชลประทานพิจิตร</t>
  </si>
  <si>
    <t>โครงการชลประทานขนาดใหญ่ (หน่วย:ไร่)</t>
  </si>
  <si>
    <t>โครงการชลประทาน</t>
  </si>
  <si>
    <t>รวม</t>
  </si>
  <si>
    <t>ดงเศรษฐี</t>
  </si>
  <si>
    <t>ท่าบัว</t>
  </si>
  <si>
    <t>พลายชุมพล</t>
  </si>
  <si>
    <t>ขนาดกลาง(หน่วย:ไร่)</t>
  </si>
  <si>
    <t>(ไร่)</t>
  </si>
  <si>
    <t>สามง่าม</t>
  </si>
  <si>
    <t>-</t>
  </si>
  <si>
    <t>กำแพงดิน</t>
  </si>
  <si>
    <t>รังนก</t>
  </si>
  <si>
    <t>ย่านยาว</t>
  </si>
  <si>
    <t>เมือง</t>
  </si>
  <si>
    <t>ปากทาง</t>
  </si>
  <si>
    <t>ท่าฬ่อ</t>
  </si>
  <si>
    <t>ไผ่ขวาง</t>
  </si>
  <si>
    <t>คลองคะเชนทร์</t>
  </si>
  <si>
    <t>โรงช้าง</t>
  </si>
  <si>
    <t>เมืองเก่า</t>
  </si>
  <si>
    <t>ท่าหลวง</t>
  </si>
  <si>
    <t>หัวดง</t>
  </si>
  <si>
    <t>ดงกลาง</t>
  </si>
  <si>
    <t>ดงป่าคำ</t>
  </si>
  <si>
    <t>ฆะมัง</t>
  </si>
  <si>
    <t>ในเมือง</t>
  </si>
  <si>
    <t>บ้านบุ่ง</t>
  </si>
  <si>
    <t>ป่ามะคาบ</t>
  </si>
  <si>
    <t>สายคำโห้</t>
  </si>
  <si>
    <t>โพธิ์ประทับช้าง</t>
  </si>
  <si>
    <t>ไผ่ท่าโพ</t>
  </si>
  <si>
    <t>วังจิก</t>
  </si>
  <si>
    <t>วังหว้า</t>
  </si>
  <si>
    <t>ตะพานหิน</t>
  </si>
  <si>
    <t>ห้วยเกตุ</t>
  </si>
  <si>
    <t>ไผ่หลวง</t>
  </si>
  <si>
    <t>คลองคูณ</t>
  </si>
  <si>
    <t>วังสำโรง</t>
  </si>
  <si>
    <t>ทับหมัน</t>
  </si>
  <si>
    <t>งิ้วราย</t>
  </si>
  <si>
    <t>ดงตะขบ</t>
  </si>
  <si>
    <t>ไทรโรงโขน</t>
  </si>
  <si>
    <t>หนองพยอม</t>
  </si>
  <si>
    <t>บางลาย</t>
  </si>
  <si>
    <t>บึงนาราง</t>
  </si>
  <si>
    <t>โพทะเล</t>
  </si>
  <si>
    <t>ทุ่งน้อย</t>
  </si>
  <si>
    <t>วัดขวาง</t>
  </si>
  <si>
    <t>บ้านน้อย</t>
  </si>
  <si>
    <t>บางคลาน</t>
  </si>
  <si>
    <t>ท้ายน้ำ</t>
  </si>
  <si>
    <t>ท่านั่ง</t>
  </si>
  <si>
    <t>ทะนง</t>
  </si>
  <si>
    <t>ท่าขมิ้น</t>
  </si>
  <si>
    <t>ท่าเสา</t>
  </si>
  <si>
    <t>บางไผ่</t>
  </si>
  <si>
    <t>บางมูลนาก</t>
  </si>
  <si>
    <t>หอไกร</t>
  </si>
  <si>
    <t>เนินมะกอก</t>
  </si>
  <si>
    <t>ภูมิ</t>
  </si>
  <si>
    <t>ลำประดา</t>
  </si>
  <si>
    <t>วังงิ้วใต้</t>
  </si>
  <si>
    <t>ดงเจริญ</t>
  </si>
  <si>
    <t>สำนักขุนเณร</t>
  </si>
  <si>
    <t>ห้วยพุก</t>
  </si>
  <si>
    <t>ห้วยร่วม</t>
  </si>
  <si>
    <t>เขาทราย</t>
  </si>
  <si>
    <t>ทับคล้อ</t>
  </si>
  <si>
    <t>ห้วยแก้ว</t>
  </si>
  <si>
    <t>วังทรายพูน</t>
  </si>
  <si>
    <t>สากเหล็ก</t>
  </si>
  <si>
    <t>พื้นที่ โครงการส่งน้ำและบำรุงรักษาวังบัว (เขตจังหวัดพิจิตร)</t>
  </si>
  <si>
    <t>AREA</t>
  </si>
  <si>
    <t>จังหวัด</t>
  </si>
  <si>
    <t>พื้นที่</t>
  </si>
  <si>
    <t>ฝ่ายส่งน้ำ</t>
  </si>
  <si>
    <t>เนินปอ</t>
  </si>
  <si>
    <t>พิจิตร</t>
  </si>
  <si>
    <t>ฝ่ายส่งน้ำที่3</t>
  </si>
  <si>
    <t>หนองโสน</t>
  </si>
  <si>
    <t>ไผ่รอบ</t>
  </si>
  <si>
    <t>บึงบัว</t>
  </si>
  <si>
    <t>วชิรบารมี</t>
  </si>
  <si>
    <t>ฝ่ายส่งน้ำที่4</t>
  </si>
  <si>
    <t>เนินสว่าง</t>
  </si>
  <si>
    <t>ทุ่งใหญ่</t>
  </si>
  <si>
    <t>ดงเสือเหลือง</t>
  </si>
  <si>
    <t>แหลมรัง</t>
  </si>
  <si>
    <t>รวมทั้งหมด</t>
  </si>
  <si>
    <t>พื้นที่ โครงการส่งน้ำและบำรุงรักษาวังยาง-หนองขวัญ (เขตจังหวัดพิจิตร)</t>
  </si>
  <si>
    <t>ต.โพทะเล</t>
  </si>
  <si>
    <t>อ.โพทะเล</t>
  </si>
  <si>
    <t>ต.ท่าขมิ้น</t>
  </si>
  <si>
    <t xml:space="preserve"> </t>
  </si>
  <si>
    <t>ต.ทะนง</t>
  </si>
  <si>
    <t>ต.โพธิ์ไทรงาม</t>
  </si>
  <si>
    <t>อ.บึงนาราง</t>
  </si>
  <si>
    <t>ต.ท้ายน้ำ</t>
  </si>
  <si>
    <t>ต.ห้วยแก้ว</t>
  </si>
  <si>
    <t>ต.แหลมรัง</t>
  </si>
  <si>
    <t>ต.ท่าเสา</t>
  </si>
  <si>
    <t>ต.บึงนาราง</t>
  </si>
  <si>
    <t>รวมพื้นที่รับน้ำจากกำแพงเพชร</t>
  </si>
  <si>
    <t>ไร่</t>
  </si>
  <si>
    <t>อำเภอ/ตำบล</t>
  </si>
  <si>
    <t>พื้นที่การเกษตร (ไร่)</t>
  </si>
  <si>
    <t>ในเชตชลประทาน</t>
  </si>
  <si>
    <t>นอกเขตชลประทาน</t>
  </si>
  <si>
    <t xml:space="preserve">ภาพรวม </t>
  </si>
  <si>
    <t>เมืองพิจิตร</t>
  </si>
  <si>
    <t>หนองปลาไหล</t>
  </si>
  <si>
    <t>หนองปล้อง</t>
  </si>
  <si>
    <t>หนองพระ</t>
  </si>
  <si>
    <t>ทุ่งโพธิ์</t>
  </si>
  <si>
    <t>วังหลุม</t>
  </si>
  <si>
    <t>ลำปะดา</t>
  </si>
  <si>
    <t>ห้วยเขน</t>
  </si>
  <si>
    <t>วังกรด</t>
  </si>
  <si>
    <t>วังตะกู</t>
  </si>
  <si>
    <t>บ้านนา</t>
  </si>
  <si>
    <t>วังโมกข์</t>
  </si>
  <si>
    <t>หนองหลุม</t>
  </si>
  <si>
    <t>โพธิ์ไทรงาม</t>
  </si>
  <si>
    <t>เขาเจ็ดลูก</t>
  </si>
  <si>
    <t>ท้ายทุ่ง</t>
  </si>
  <si>
    <t>วังงิ้ว</t>
  </si>
  <si>
    <t>ท่าเยี่ยม</t>
  </si>
  <si>
    <t>หนองหญ้าไทร</t>
  </si>
  <si>
    <t>คลองทราย</t>
  </si>
  <si>
    <t>วังทับไทร</t>
  </si>
  <si>
    <t>วังบัว</t>
  </si>
  <si>
    <t>วังยาง-หนองขวัญ</t>
  </si>
  <si>
    <t>พื้นที่รับน้ำจากกำแพงเพชร</t>
  </si>
  <si>
    <t>โครงการชลประทานขนาดใหญ่</t>
  </si>
  <si>
    <t>โครงการชลประทานขนาดกลาง(หน่วย:ไร่)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</si>
</sst>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87" formatCode="_-* #,##0_-;\-* #,##0_-;_-* &quot;-&quot;??_-;_-@_-"/>
    <numFmt numFmtId="188" formatCode="0.0"/>
    <numFmt numFmtId="189" formatCode="0.00000000000"/>
  </numFmts>
  <fonts count="12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b/>
      <sz val="16"/>
      <color theme="1"/>
      <name val="TH SarabunPSK"/>
      <family val="2"/>
    </font>
    <font>
      <sz val="14"/>
      <color theme="1"/>
      <name val="TH SarabunPSK"/>
      <family val="2"/>
    </font>
    <font>
      <sz val="11"/>
      <color theme="1"/>
      <name val="TH SarabunPSK"/>
      <family val="2"/>
    </font>
    <font>
      <sz val="11"/>
      <color rgb="FF333333"/>
      <name val="Arial"/>
      <family val="2"/>
    </font>
    <font>
      <sz val="16"/>
      <name val="TH SarabunPSK"/>
      <family val="2"/>
    </font>
    <font>
      <sz val="11"/>
      <name val="Tahoma"/>
      <family val="2"/>
      <charset val="222"/>
      <scheme val="minor"/>
    </font>
    <font>
      <i/>
      <sz val="16"/>
      <color theme="1"/>
      <name val="TH SarabunPSK"/>
      <family val="2"/>
    </font>
    <font>
      <b/>
      <sz val="16"/>
      <name val="TH SarabunPSK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5">
    <xf numFmtId="0" fontId="0" fillId="0" borderId="0" xfId="0"/>
    <xf numFmtId="0" fontId="2" fillId="0" borderId="0" xfId="1" applyFont="1"/>
    <xf numFmtId="0" fontId="2" fillId="0" borderId="3" xfId="1" applyFont="1" applyBorder="1" applyAlignment="1">
      <alignment horizontal="center"/>
    </xf>
    <xf numFmtId="0" fontId="2" fillId="0" borderId="2" xfId="1" applyFont="1" applyBorder="1" applyAlignment="1">
      <alignment horizontal="center"/>
    </xf>
    <xf numFmtId="0" fontId="2" fillId="0" borderId="4" xfId="1" applyFont="1" applyBorder="1" applyAlignment="1">
      <alignment horizontal="center"/>
    </xf>
    <xf numFmtId="0" fontId="2" fillId="0" borderId="2" xfId="1" applyFont="1" applyBorder="1"/>
    <xf numFmtId="0" fontId="2" fillId="0" borderId="2" xfId="2" applyFont="1" applyBorder="1"/>
    <xf numFmtId="187" fontId="2" fillId="0" borderId="2" xfId="3" applyNumberFormat="1" applyFont="1" applyBorder="1"/>
    <xf numFmtId="187" fontId="2" fillId="0" borderId="2" xfId="1" applyNumberFormat="1" applyFont="1" applyBorder="1"/>
    <xf numFmtId="0" fontId="2" fillId="0" borderId="2" xfId="1" applyFont="1" applyBorder="1" applyAlignment="1">
      <alignment vertical="center"/>
    </xf>
    <xf numFmtId="187" fontId="2" fillId="0" borderId="2" xfId="3" applyNumberFormat="1" applyFont="1" applyBorder="1" applyAlignment="1">
      <alignment horizontal="center"/>
    </xf>
    <xf numFmtId="1" fontId="2" fillId="2" borderId="0" xfId="4" applyNumberFormat="1" applyFont="1" applyFill="1" applyAlignment="1">
      <alignment horizontal="left" vertical="center"/>
    </xf>
    <xf numFmtId="188" fontId="2" fillId="2" borderId="0" xfId="4" applyNumberFormat="1" applyFont="1" applyFill="1" applyAlignment="1">
      <alignment vertical="center"/>
    </xf>
    <xf numFmtId="189" fontId="2" fillId="2" borderId="0" xfId="4" applyNumberFormat="1" applyFont="1" applyFill="1" applyAlignment="1">
      <alignment vertical="center"/>
    </xf>
    <xf numFmtId="189" fontId="2" fillId="2" borderId="0" xfId="4" applyNumberFormat="1" applyFont="1" applyFill="1" applyAlignment="1">
      <alignment horizontal="center" vertical="center"/>
    </xf>
    <xf numFmtId="1" fontId="2" fillId="2" borderId="0" xfId="4" applyNumberFormat="1" applyFont="1" applyFill="1" applyAlignment="1">
      <alignment vertical="center"/>
    </xf>
    <xf numFmtId="1" fontId="2" fillId="0" borderId="0" xfId="4" applyNumberFormat="1" applyFont="1" applyAlignment="1">
      <alignment vertical="center"/>
    </xf>
    <xf numFmtId="0" fontId="2" fillId="0" borderId="0" xfId="4" applyFont="1" applyAlignment="1">
      <alignment vertical="center"/>
    </xf>
    <xf numFmtId="189" fontId="2" fillId="0" borderId="0" xfId="4" applyNumberFormat="1" applyFont="1" applyAlignment="1">
      <alignment vertical="center"/>
    </xf>
    <xf numFmtId="188" fontId="2" fillId="0" borderId="0" xfId="4" applyNumberFormat="1" applyFont="1" applyAlignment="1">
      <alignment vertical="center"/>
    </xf>
    <xf numFmtId="1" fontId="2" fillId="3" borderId="2" xfId="4" applyNumberFormat="1" applyFont="1" applyFill="1" applyBorder="1" applyAlignment="1">
      <alignment horizontal="center"/>
    </xf>
    <xf numFmtId="0" fontId="2" fillId="0" borderId="0" xfId="4" applyFont="1"/>
    <xf numFmtId="1" fontId="2" fillId="3" borderId="2" xfId="4" applyNumberFormat="1" applyFont="1" applyFill="1" applyBorder="1"/>
    <xf numFmtId="187" fontId="2" fillId="3" borderId="2" xfId="5" applyNumberFormat="1" applyFont="1" applyFill="1" applyBorder="1"/>
    <xf numFmtId="187" fontId="2" fillId="4" borderId="2" xfId="5" applyNumberFormat="1" applyFont="1" applyFill="1" applyBorder="1"/>
    <xf numFmtId="1" fontId="2" fillId="4" borderId="2" xfId="4" applyNumberFormat="1" applyFont="1" applyFill="1" applyBorder="1"/>
    <xf numFmtId="1" fontId="2" fillId="3" borderId="0" xfId="4" applyNumberFormat="1" applyFont="1" applyFill="1" applyAlignment="1">
      <alignment horizontal="left"/>
    </xf>
    <xf numFmtId="1" fontId="2" fillId="3" borderId="0" xfId="4" applyNumberFormat="1" applyFont="1" applyFill="1" applyAlignment="1">
      <alignment horizontal="center"/>
    </xf>
    <xf numFmtId="1" fontId="2" fillId="3" borderId="6" xfId="4" applyNumberFormat="1" applyFont="1" applyFill="1" applyBorder="1" applyAlignment="1">
      <alignment horizontal="center"/>
    </xf>
    <xf numFmtId="187" fontId="2" fillId="3" borderId="0" xfId="5" applyNumberFormat="1" applyFont="1" applyFill="1" applyBorder="1"/>
    <xf numFmtId="1" fontId="2" fillId="3" borderId="0" xfId="4" applyNumberFormat="1" applyFont="1" applyFill="1"/>
    <xf numFmtId="1" fontId="2" fillId="3" borderId="2" xfId="4" applyNumberFormat="1" applyFont="1" applyFill="1" applyBorder="1" applyAlignment="1">
      <alignment horizontal="right"/>
    </xf>
    <xf numFmtId="187" fontId="2" fillId="5" borderId="2" xfId="5" applyNumberFormat="1" applyFont="1" applyFill="1" applyBorder="1"/>
    <xf numFmtId="1" fontId="2" fillId="5" borderId="2" xfId="4" applyNumberFormat="1" applyFont="1" applyFill="1" applyBorder="1"/>
    <xf numFmtId="187" fontId="2" fillId="2" borderId="2" xfId="6" applyNumberFormat="1" applyFont="1" applyFill="1" applyBorder="1"/>
    <xf numFmtId="1" fontId="2" fillId="2" borderId="2" xfId="4" applyNumberFormat="1" applyFont="1" applyFill="1" applyBorder="1"/>
    <xf numFmtId="1" fontId="2" fillId="0" borderId="0" xfId="4" applyNumberFormat="1" applyFont="1" applyAlignment="1">
      <alignment horizontal="center"/>
    </xf>
    <xf numFmtId="1" fontId="2" fillId="0" borderId="0" xfId="4" applyNumberFormat="1" applyFont="1"/>
    <xf numFmtId="187" fontId="2" fillId="0" borderId="0" xfId="1" applyNumberFormat="1" applyFont="1"/>
    <xf numFmtId="3" fontId="4" fillId="0" borderId="11" xfId="0" applyNumberFormat="1" applyFont="1" applyBorder="1" applyAlignment="1">
      <alignment horizontal="center"/>
    </xf>
    <xf numFmtId="3" fontId="4" fillId="0" borderId="12" xfId="0" applyNumberFormat="1" applyFont="1" applyBorder="1" applyAlignment="1">
      <alignment horizontal="center"/>
    </xf>
    <xf numFmtId="3" fontId="4" fillId="0" borderId="4" xfId="0" applyNumberFormat="1" applyFont="1" applyBorder="1"/>
    <xf numFmtId="3" fontId="2" fillId="0" borderId="13" xfId="0" applyNumberFormat="1" applyFont="1" applyBorder="1" applyAlignment="1">
      <alignment horizontal="center"/>
    </xf>
    <xf numFmtId="3" fontId="2" fillId="0" borderId="2" xfId="0" applyNumberFormat="1" applyFont="1" applyBorder="1"/>
    <xf numFmtId="3" fontId="2" fillId="0" borderId="5" xfId="0" applyNumberFormat="1" applyFont="1" applyBorder="1"/>
    <xf numFmtId="3" fontId="5" fillId="0" borderId="2" xfId="0" applyNumberFormat="1" applyFont="1" applyBorder="1"/>
    <xf numFmtId="3" fontId="2" fillId="0" borderId="14" xfId="0" applyNumberFormat="1" applyFont="1" applyBorder="1" applyAlignment="1">
      <alignment horizontal="center"/>
    </xf>
    <xf numFmtId="3" fontId="2" fillId="0" borderId="15" xfId="0" applyNumberFormat="1" applyFont="1" applyBorder="1"/>
    <xf numFmtId="3" fontId="2" fillId="0" borderId="0" xfId="0" applyNumberFormat="1" applyFont="1" applyAlignment="1">
      <alignment horizontal="center"/>
    </xf>
    <xf numFmtId="3" fontId="2" fillId="0" borderId="0" xfId="0" applyNumberFormat="1" applyFont="1"/>
    <xf numFmtId="3" fontId="4" fillId="0" borderId="16" xfId="0" applyNumberFormat="1" applyFont="1" applyBorder="1" applyAlignment="1">
      <alignment horizontal="center"/>
    </xf>
    <xf numFmtId="3" fontId="4" fillId="0" borderId="17" xfId="0" applyNumberFormat="1" applyFont="1" applyBorder="1"/>
    <xf numFmtId="3" fontId="4" fillId="0" borderId="18" xfId="0" applyNumberFormat="1" applyFont="1" applyBorder="1" applyAlignment="1">
      <alignment horizontal="center"/>
    </xf>
    <xf numFmtId="3" fontId="4" fillId="0" borderId="16" xfId="0" applyNumberFormat="1" applyFont="1" applyBorder="1"/>
    <xf numFmtId="3" fontId="4" fillId="0" borderId="19" xfId="0" applyNumberFormat="1" applyFont="1" applyBorder="1"/>
    <xf numFmtId="3" fontId="2" fillId="0" borderId="20" xfId="0" applyNumberFormat="1" applyFont="1" applyBorder="1" applyAlignment="1">
      <alignment horizontal="center"/>
    </xf>
    <xf numFmtId="3" fontId="5" fillId="0" borderId="13" xfId="0" applyNumberFormat="1" applyFont="1" applyBorder="1"/>
    <xf numFmtId="3" fontId="5" fillId="0" borderId="7" xfId="0" applyNumberFormat="1" applyFont="1" applyBorder="1"/>
    <xf numFmtId="3" fontId="2" fillId="0" borderId="13" xfId="0" applyNumberFormat="1" applyFont="1" applyBorder="1"/>
    <xf numFmtId="3" fontId="2" fillId="0" borderId="7" xfId="0" applyNumberFormat="1" applyFont="1" applyBorder="1"/>
    <xf numFmtId="3" fontId="2" fillId="0" borderId="21" xfId="0" applyNumberFormat="1" applyFont="1" applyBorder="1" applyAlignment="1">
      <alignment horizontal="center"/>
    </xf>
    <xf numFmtId="3" fontId="2" fillId="0" borderId="14" xfId="0" applyNumberFormat="1" applyFont="1" applyBorder="1"/>
    <xf numFmtId="3" fontId="2" fillId="0" borderId="22" xfId="0" applyNumberFormat="1" applyFont="1" applyBorder="1"/>
    <xf numFmtId="3" fontId="2" fillId="0" borderId="23" xfId="0" applyNumberFormat="1" applyFont="1" applyBorder="1" applyAlignment="1">
      <alignment horizontal="center"/>
    </xf>
    <xf numFmtId="3" fontId="2" fillId="0" borderId="3" xfId="0" applyNumberFormat="1" applyFont="1" applyBorder="1"/>
    <xf numFmtId="3" fontId="2" fillId="0" borderId="12" xfId="0" applyNumberFormat="1" applyFont="1" applyBorder="1" applyAlignment="1">
      <alignment horizontal="center"/>
    </xf>
    <xf numFmtId="3" fontId="2" fillId="0" borderId="4" xfId="0" applyNumberFormat="1" applyFont="1" applyBorder="1"/>
    <xf numFmtId="3" fontId="4" fillId="0" borderId="25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/>
    <xf numFmtId="187" fontId="2" fillId="3" borderId="15" xfId="5" applyNumberFormat="1" applyFont="1" applyFill="1" applyBorder="1"/>
    <xf numFmtId="3" fontId="4" fillId="0" borderId="28" xfId="0" applyNumberFormat="1" applyFont="1" applyBorder="1"/>
    <xf numFmtId="3" fontId="4" fillId="2" borderId="11" xfId="0" applyNumberFormat="1" applyFont="1" applyFill="1" applyBorder="1" applyAlignment="1">
      <alignment horizontal="center"/>
    </xf>
    <xf numFmtId="187" fontId="2" fillId="0" borderId="15" xfId="3" applyNumberFormat="1" applyFont="1" applyBorder="1"/>
    <xf numFmtId="187" fontId="2" fillId="0" borderId="2" xfId="3" applyNumberFormat="1" applyFont="1" applyFill="1" applyBorder="1"/>
    <xf numFmtId="187" fontId="2" fillId="0" borderId="15" xfId="3" applyNumberFormat="1" applyFont="1" applyFill="1" applyBorder="1"/>
    <xf numFmtId="187" fontId="2" fillId="0" borderId="2" xfId="3" applyNumberFormat="1" applyFont="1" applyFill="1" applyBorder="1" applyAlignment="1">
      <alignment horizontal="center"/>
    </xf>
    <xf numFmtId="3" fontId="5" fillId="0" borderId="15" xfId="0" applyNumberFormat="1" applyFont="1" applyBorder="1"/>
    <xf numFmtId="3" fontId="4" fillId="0" borderId="32" xfId="0" applyNumberFormat="1" applyFont="1" applyBorder="1" applyAlignment="1">
      <alignment horizontal="center"/>
    </xf>
    <xf numFmtId="187" fontId="0" fillId="0" borderId="0" xfId="7" applyNumberFormat="1" applyFont="1" applyAlignment="1"/>
    <xf numFmtId="187" fontId="2" fillId="0" borderId="2" xfId="7" applyNumberFormat="1" applyFont="1" applyBorder="1" applyAlignment="1"/>
    <xf numFmtId="187" fontId="0" fillId="0" borderId="0" xfId="7" applyNumberFormat="1" applyFont="1"/>
    <xf numFmtId="3" fontId="4" fillId="0" borderId="0" xfId="0" applyNumberFormat="1" applyFont="1"/>
    <xf numFmtId="3" fontId="2" fillId="3" borderId="5" xfId="0" applyNumberFormat="1" applyFont="1" applyFill="1" applyBorder="1"/>
    <xf numFmtId="4" fontId="7" fillId="0" borderId="0" xfId="0" applyNumberFormat="1" applyFont="1"/>
    <xf numFmtId="3" fontId="0" fillId="0" borderId="0" xfId="0" applyNumberFormat="1"/>
    <xf numFmtId="187" fontId="0" fillId="0" borderId="0" xfId="0" applyNumberFormat="1"/>
    <xf numFmtId="3" fontId="2" fillId="0" borderId="33" xfId="0" applyNumberFormat="1" applyFont="1" applyBorder="1"/>
    <xf numFmtId="187" fontId="0" fillId="0" borderId="2" xfId="7" applyNumberFormat="1" applyFont="1" applyBorder="1" applyAlignment="1"/>
    <xf numFmtId="4" fontId="7" fillId="6" borderId="2" xfId="0" applyNumberFormat="1" applyFont="1" applyFill="1" applyBorder="1" applyAlignment="1">
      <alignment horizontal="right" vertical="center"/>
    </xf>
    <xf numFmtId="4" fontId="7" fillId="0" borderId="2" xfId="0" applyNumberFormat="1" applyFont="1" applyBorder="1"/>
    <xf numFmtId="3" fontId="7" fillId="0" borderId="0" xfId="0" applyNumberFormat="1" applyFont="1"/>
    <xf numFmtId="3" fontId="8" fillId="0" borderId="5" xfId="0" applyNumberFormat="1" applyFont="1" applyBorder="1"/>
    <xf numFmtId="187" fontId="9" fillId="0" borderId="0" xfId="7" applyNumberFormat="1" applyFont="1" applyAlignment="1"/>
    <xf numFmtId="3" fontId="11" fillId="0" borderId="28" xfId="0" applyNumberFormat="1" applyFont="1" applyBorder="1"/>
    <xf numFmtId="3" fontId="10" fillId="0" borderId="2" xfId="0" applyNumberFormat="1" applyFont="1" applyBorder="1"/>
    <xf numFmtId="1" fontId="2" fillId="3" borderId="5" xfId="4" applyNumberFormat="1" applyFont="1" applyFill="1" applyBorder="1" applyAlignment="1">
      <alignment horizontal="center"/>
    </xf>
    <xf numFmtId="1" fontId="2" fillId="3" borderId="6" xfId="4" applyNumberFormat="1" applyFont="1" applyFill="1" applyBorder="1" applyAlignment="1">
      <alignment horizontal="center"/>
    </xf>
    <xf numFmtId="1" fontId="2" fillId="3" borderId="7" xfId="4" applyNumberFormat="1" applyFont="1" applyFill="1" applyBorder="1" applyAlignment="1">
      <alignment horizontal="center"/>
    </xf>
    <xf numFmtId="1" fontId="2" fillId="4" borderId="5" xfId="4" applyNumberFormat="1" applyFont="1" applyFill="1" applyBorder="1" applyAlignment="1">
      <alignment horizontal="center"/>
    </xf>
    <xf numFmtId="1" fontId="2" fillId="4" borderId="6" xfId="4" applyNumberFormat="1" applyFont="1" applyFill="1" applyBorder="1" applyAlignment="1">
      <alignment horizontal="center"/>
    </xf>
    <xf numFmtId="1" fontId="2" fillId="4" borderId="7" xfId="4" applyNumberFormat="1" applyFont="1" applyFill="1" applyBorder="1" applyAlignment="1">
      <alignment horizontal="center"/>
    </xf>
    <xf numFmtId="1" fontId="2" fillId="5" borderId="5" xfId="4" applyNumberFormat="1" applyFont="1" applyFill="1" applyBorder="1" applyAlignment="1">
      <alignment horizontal="center"/>
    </xf>
    <xf numFmtId="1" fontId="2" fillId="5" borderId="6" xfId="4" applyNumberFormat="1" applyFont="1" applyFill="1" applyBorder="1" applyAlignment="1">
      <alignment horizontal="center"/>
    </xf>
    <xf numFmtId="1" fontId="2" fillId="5" borderId="7" xfId="4" applyNumberFormat="1" applyFont="1" applyFill="1" applyBorder="1" applyAlignment="1">
      <alignment horizontal="center"/>
    </xf>
    <xf numFmtId="1" fontId="2" fillId="2" borderId="2" xfId="4" applyNumberFormat="1" applyFont="1" applyFill="1" applyBorder="1" applyAlignment="1">
      <alignment horizontal="center"/>
    </xf>
    <xf numFmtId="187" fontId="2" fillId="0" borderId="5" xfId="3" applyNumberFormat="1" applyFont="1" applyBorder="1" applyAlignment="1">
      <alignment horizontal="center"/>
    </xf>
    <xf numFmtId="187" fontId="2" fillId="0" borderId="6" xfId="3" applyNumberFormat="1" applyFont="1" applyBorder="1" applyAlignment="1">
      <alignment horizontal="center"/>
    </xf>
    <xf numFmtId="187" fontId="2" fillId="0" borderId="7" xfId="3" applyNumberFormat="1" applyFont="1" applyBorder="1" applyAlignment="1">
      <alignment horizontal="center"/>
    </xf>
    <xf numFmtId="0" fontId="2" fillId="0" borderId="0" xfId="1" applyFont="1" applyAlignment="1">
      <alignment horizontal="center"/>
    </xf>
    <xf numFmtId="0" fontId="2" fillId="0" borderId="1" xfId="1" applyFont="1" applyBorder="1" applyAlignment="1">
      <alignment horizontal="center"/>
    </xf>
    <xf numFmtId="0" fontId="2" fillId="0" borderId="2" xfId="1" applyFont="1" applyBorder="1" applyAlignment="1">
      <alignment horizontal="center" vertical="center"/>
    </xf>
    <xf numFmtId="0" fontId="2" fillId="0" borderId="2" xfId="1" applyFont="1" applyBorder="1" applyAlignment="1">
      <alignment horizontal="center"/>
    </xf>
    <xf numFmtId="3" fontId="4" fillId="2" borderId="8" xfId="0" applyNumberFormat="1" applyFont="1" applyFill="1" applyBorder="1" applyAlignment="1">
      <alignment horizontal="center" vertical="center"/>
    </xf>
    <xf numFmtId="3" fontId="4" fillId="2" borderId="9" xfId="0" applyNumberFormat="1" applyFont="1" applyFill="1" applyBorder="1" applyAlignment="1">
      <alignment horizontal="center" vertical="center"/>
    </xf>
    <xf numFmtId="3" fontId="4" fillId="2" borderId="10" xfId="0" applyNumberFormat="1" applyFont="1" applyFill="1" applyBorder="1" applyAlignment="1">
      <alignment horizontal="center" vertical="center"/>
    </xf>
    <xf numFmtId="3" fontId="4" fillId="0" borderId="9" xfId="0" applyNumberFormat="1" applyFont="1" applyBorder="1" applyAlignment="1">
      <alignment horizontal="center" vertical="center"/>
    </xf>
    <xf numFmtId="3" fontId="4" fillId="0" borderId="10" xfId="0" applyNumberFormat="1" applyFont="1" applyBorder="1" applyAlignment="1">
      <alignment horizontal="center" vertical="center"/>
    </xf>
    <xf numFmtId="3" fontId="4" fillId="0" borderId="24" xfId="0" applyNumberFormat="1" applyFont="1" applyBorder="1" applyAlignment="1">
      <alignment horizontal="center"/>
    </xf>
    <xf numFmtId="3" fontId="4" fillId="0" borderId="25" xfId="0" applyNumberFormat="1" applyFont="1" applyBorder="1" applyAlignment="1">
      <alignment horizontal="center"/>
    </xf>
    <xf numFmtId="3" fontId="4" fillId="0" borderId="9" xfId="0" applyNumberFormat="1" applyFont="1" applyBorder="1" applyAlignment="1">
      <alignment horizontal="center" vertical="center" wrapText="1"/>
    </xf>
    <xf numFmtId="3" fontId="4" fillId="0" borderId="10" xfId="0" applyNumberFormat="1" applyFont="1" applyBorder="1" applyAlignment="1">
      <alignment horizontal="center" vertical="center" wrapText="1"/>
    </xf>
    <xf numFmtId="3" fontId="4" fillId="0" borderId="11" xfId="0" applyNumberFormat="1" applyFont="1" applyBorder="1" applyAlignment="1">
      <alignment horizontal="center" vertical="center" wrapText="1"/>
    </xf>
    <xf numFmtId="3" fontId="4" fillId="0" borderId="30" xfId="0" applyNumberFormat="1" applyFont="1" applyBorder="1" applyAlignment="1">
      <alignment horizontal="center" vertical="center"/>
    </xf>
    <xf numFmtId="3" fontId="4" fillId="0" borderId="31" xfId="0" applyNumberFormat="1" applyFont="1" applyBorder="1" applyAlignment="1">
      <alignment horizontal="center" vertical="center"/>
    </xf>
    <xf numFmtId="3" fontId="4" fillId="0" borderId="29" xfId="0" applyNumberFormat="1" applyFont="1" applyBorder="1" applyAlignment="1">
      <alignment horizontal="center" vertical="center"/>
    </xf>
    <xf numFmtId="3" fontId="4" fillId="0" borderId="24" xfId="0" applyNumberFormat="1" applyFont="1" applyBorder="1" applyAlignment="1">
      <alignment horizontal="center" vertical="center"/>
    </xf>
    <xf numFmtId="3" fontId="4" fillId="0" borderId="27" xfId="0" applyNumberFormat="1" applyFont="1" applyBorder="1" applyAlignment="1">
      <alignment horizontal="center" vertical="center"/>
    </xf>
    <xf numFmtId="3" fontId="4" fillId="0" borderId="26" xfId="0" applyNumberFormat="1" applyFont="1" applyBorder="1" applyAlignment="1">
      <alignment horizontal="center" vertical="center"/>
    </xf>
    <xf numFmtId="3" fontId="4" fillId="0" borderId="8" xfId="0" applyNumberFormat="1" applyFont="1" applyBorder="1" applyAlignment="1">
      <alignment horizontal="center" vertical="center"/>
    </xf>
    <xf numFmtId="3" fontId="4" fillId="2" borderId="25" xfId="0" applyNumberFormat="1" applyFont="1" applyFill="1" applyBorder="1" applyAlignment="1">
      <alignment horizontal="center"/>
    </xf>
    <xf numFmtId="3" fontId="4" fillId="2" borderId="4" xfId="0" applyNumberFormat="1" applyFont="1" applyFill="1" applyBorder="1"/>
    <xf numFmtId="3" fontId="2" fillId="2" borderId="2" xfId="0" applyNumberFormat="1" applyFont="1" applyFill="1" applyBorder="1"/>
    <xf numFmtId="3" fontId="2" fillId="2" borderId="15" xfId="0" applyNumberFormat="1" applyFont="1" applyFill="1" applyBorder="1"/>
    <xf numFmtId="3" fontId="2" fillId="2" borderId="0" xfId="0" applyNumberFormat="1" applyFont="1" applyFill="1"/>
    <xf numFmtId="3" fontId="4" fillId="2" borderId="17" xfId="0" applyNumberFormat="1" applyFont="1" applyFill="1" applyBorder="1"/>
    <xf numFmtId="3" fontId="4" fillId="2" borderId="19" xfId="0" applyNumberFormat="1" applyFont="1" applyFill="1" applyBorder="1"/>
    <xf numFmtId="3" fontId="5" fillId="2" borderId="2" xfId="0" applyNumberFormat="1" applyFont="1" applyFill="1" applyBorder="1"/>
    <xf numFmtId="3" fontId="5" fillId="2" borderId="15" xfId="0" applyNumberFormat="1" applyFont="1" applyFill="1" applyBorder="1"/>
    <xf numFmtId="3" fontId="2" fillId="2" borderId="0" xfId="0" applyNumberFormat="1" applyFont="1" applyFill="1" applyAlignment="1">
      <alignment horizontal="center"/>
    </xf>
    <xf numFmtId="3" fontId="2" fillId="2" borderId="7" xfId="0" applyNumberFormat="1" applyFont="1" applyFill="1" applyBorder="1"/>
    <xf numFmtId="3" fontId="2" fillId="2" borderId="4" xfId="0" applyNumberFormat="1" applyFont="1" applyFill="1" applyBorder="1"/>
    <xf numFmtId="3" fontId="6" fillId="2" borderId="0" xfId="0" applyNumberFormat="1" applyFont="1" applyFill="1"/>
    <xf numFmtId="3" fontId="4" fillId="7" borderId="9" xfId="0" applyNumberFormat="1" applyFont="1" applyFill="1" applyBorder="1" applyAlignment="1">
      <alignment horizontal="center" vertical="center"/>
    </xf>
    <xf numFmtId="3" fontId="4" fillId="7" borderId="10" xfId="0" applyNumberFormat="1" applyFont="1" applyFill="1" applyBorder="1" applyAlignment="1">
      <alignment horizontal="center" vertical="center"/>
    </xf>
    <xf numFmtId="3" fontId="4" fillId="7" borderId="11" xfId="0" applyNumberFormat="1" applyFont="1" applyFill="1" applyBorder="1" applyAlignment="1">
      <alignment horizontal="center"/>
    </xf>
    <xf numFmtId="3" fontId="4" fillId="7" borderId="4" xfId="0" applyNumberFormat="1" applyFont="1" applyFill="1" applyBorder="1"/>
    <xf numFmtId="3" fontId="2" fillId="7" borderId="2" xfId="0" applyNumberFormat="1" applyFont="1" applyFill="1" applyBorder="1"/>
    <xf numFmtId="3" fontId="5" fillId="7" borderId="2" xfId="0" applyNumberFormat="1" applyFont="1" applyFill="1" applyBorder="1"/>
    <xf numFmtId="3" fontId="2" fillId="7" borderId="15" xfId="0" applyNumberFormat="1" applyFont="1" applyFill="1" applyBorder="1"/>
    <xf numFmtId="3" fontId="2" fillId="7" borderId="0" xfId="0" applyNumberFormat="1" applyFont="1" applyFill="1"/>
    <xf numFmtId="3" fontId="4" fillId="7" borderId="17" xfId="0" applyNumberFormat="1" applyFont="1" applyFill="1" applyBorder="1"/>
    <xf numFmtId="3" fontId="4" fillId="7" borderId="19" xfId="0" applyNumberFormat="1" applyFont="1" applyFill="1" applyBorder="1"/>
    <xf numFmtId="3" fontId="5" fillId="7" borderId="15" xfId="0" applyNumberFormat="1" applyFont="1" applyFill="1" applyBorder="1"/>
    <xf numFmtId="3" fontId="2" fillId="7" borderId="0" xfId="0" applyNumberFormat="1" applyFont="1" applyFill="1" applyAlignment="1">
      <alignment horizontal="center"/>
    </xf>
    <xf numFmtId="187" fontId="2" fillId="7" borderId="2" xfId="5" applyNumberFormat="1" applyFont="1" applyFill="1" applyBorder="1"/>
    <xf numFmtId="187" fontId="2" fillId="7" borderId="15" xfId="5" applyNumberFormat="1" applyFont="1" applyFill="1" applyBorder="1"/>
    <xf numFmtId="187" fontId="2" fillId="7" borderId="7" xfId="5" applyNumberFormat="1" applyFont="1" applyFill="1" applyBorder="1"/>
    <xf numFmtId="3" fontId="2" fillId="7" borderId="4" xfId="0" applyNumberFormat="1" applyFont="1" applyFill="1" applyBorder="1"/>
    <xf numFmtId="3" fontId="4" fillId="7" borderId="25" xfId="0" applyNumberFormat="1" applyFont="1" applyFill="1" applyBorder="1" applyAlignment="1">
      <alignment horizontal="center"/>
    </xf>
    <xf numFmtId="3" fontId="6" fillId="7" borderId="0" xfId="0" applyNumberFormat="1" applyFont="1" applyFill="1"/>
    <xf numFmtId="3" fontId="4" fillId="8" borderId="25" xfId="0" applyNumberFormat="1" applyFont="1" applyFill="1" applyBorder="1" applyAlignment="1">
      <alignment horizontal="center"/>
    </xf>
    <xf numFmtId="3" fontId="6" fillId="3" borderId="0" xfId="0" applyNumberFormat="1" applyFont="1" applyFill="1" applyAlignment="1">
      <alignment horizontal="center"/>
    </xf>
    <xf numFmtId="3" fontId="6" fillId="3" borderId="0" xfId="0" applyNumberFormat="1" applyFont="1" applyFill="1"/>
    <xf numFmtId="0" fontId="0" fillId="3" borderId="0" xfId="0" applyFill="1"/>
  </cellXfs>
  <cellStyles count="8">
    <cellStyle name="เครื่องหมายจุลภาค 16" xfId="5" xr:uid="{00000000-0005-0000-0000-000002000000}"/>
    <cellStyle name="เครื่องหมายจุลภาค 19" xfId="3" xr:uid="{00000000-0005-0000-0000-000003000000}"/>
    <cellStyle name="เครื่องหมายจุลภาค 2" xfId="6" xr:uid="{00000000-0005-0000-0000-000004000000}"/>
    <cellStyle name="จุลภาค" xfId="7" builtinId="3"/>
    <cellStyle name="ปกติ" xfId="0" builtinId="0"/>
    <cellStyle name="ปกติ 25" xfId="4" xr:uid="{00000000-0005-0000-0000-000005000000}"/>
    <cellStyle name="ปกติ 28 2" xfId="2" xr:uid="{00000000-0005-0000-0000-000006000000}"/>
    <cellStyle name="ปกติ 29" xfId="1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439072</xdr:colOff>
      <xdr:row>1</xdr:row>
      <xdr:rowOff>55305</xdr:rowOff>
    </xdr:from>
    <xdr:to>
      <xdr:col>27</xdr:col>
      <xdr:colOff>129356</xdr:colOff>
      <xdr:row>25</xdr:row>
      <xdr:rowOff>224912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6774" y="439378"/>
          <a:ext cx="11442905" cy="76052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5</xdr:row>
      <xdr:rowOff>57150</xdr:rowOff>
    </xdr:from>
    <xdr:to>
      <xdr:col>20</xdr:col>
      <xdr:colOff>669429</xdr:colOff>
      <xdr:row>38</xdr:row>
      <xdr:rowOff>57150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4475" y="1504950"/>
          <a:ext cx="7117854" cy="10058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TK\Downloads\Irrigation%20Project%20Data%20(Canal)-2551-O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0000"/>
      <sheetName val="DETAIL"/>
      <sheetName val="SUM (PROJECT)"/>
      <sheetName val="SUM (Region)"/>
      <sheetName val="SUM (PRVINCE)"/>
      <sheetName val="SUM(PROVINCE)"/>
      <sheetName val="จำนวนโครงการชลประทาน"/>
      <sheetName val="Sheet1"/>
      <sheetName val="คำอธิบาย"/>
      <sheetName val="Provinc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0"/>
  <sheetViews>
    <sheetView topLeftCell="A10" zoomScale="110" zoomScaleNormal="110" workbookViewId="0">
      <selection activeCell="D18" sqref="D18"/>
    </sheetView>
  </sheetViews>
  <sheetFormatPr defaultRowHeight="21" x14ac:dyDescent="0.35"/>
  <cols>
    <col min="1" max="1" width="6.5" style="36" customWidth="1"/>
    <col min="2" max="2" width="27.625" style="37" hidden="1" customWidth="1"/>
    <col min="3" max="3" width="13.75" style="37" customWidth="1"/>
    <col min="4" max="4" width="15.5" style="37" customWidth="1"/>
    <col min="5" max="5" width="12.375" style="36" customWidth="1"/>
    <col min="6" max="6" width="12.5" style="37" customWidth="1"/>
    <col min="7" max="7" width="19.375" style="37" customWidth="1"/>
    <col min="8" max="16384" width="9" style="21"/>
  </cols>
  <sheetData>
    <row r="1" spans="1:21" s="17" customFormat="1" ht="30" customHeight="1" x14ac:dyDescent="0.2">
      <c r="A1" s="11" t="s">
        <v>77</v>
      </c>
      <c r="B1" s="12"/>
      <c r="C1" s="13"/>
      <c r="D1" s="13"/>
      <c r="E1" s="14"/>
      <c r="F1" s="15"/>
      <c r="G1" s="15"/>
      <c r="H1" s="16"/>
      <c r="J1" s="16"/>
      <c r="K1" s="16"/>
      <c r="L1" s="16"/>
      <c r="M1" s="16"/>
      <c r="N1" s="16"/>
      <c r="O1" s="16"/>
      <c r="P1" s="16"/>
      <c r="Q1" s="16"/>
      <c r="R1" s="18"/>
      <c r="S1" s="18"/>
      <c r="T1" s="19"/>
      <c r="U1" s="16"/>
    </row>
    <row r="2" spans="1:21" x14ac:dyDescent="0.35">
      <c r="A2" s="20" t="s">
        <v>1</v>
      </c>
      <c r="B2" s="20" t="s">
        <v>78</v>
      </c>
      <c r="C2" s="20" t="s">
        <v>2</v>
      </c>
      <c r="D2" s="20" t="s">
        <v>3</v>
      </c>
      <c r="E2" s="20" t="s">
        <v>79</v>
      </c>
      <c r="F2" s="20" t="s">
        <v>80</v>
      </c>
      <c r="G2" s="20" t="s">
        <v>81</v>
      </c>
    </row>
    <row r="3" spans="1:21" x14ac:dyDescent="0.35">
      <c r="A3" s="20">
        <v>1</v>
      </c>
      <c r="B3" s="22">
        <v>56550048.608800001</v>
      </c>
      <c r="C3" s="22" t="s">
        <v>82</v>
      </c>
      <c r="D3" s="22" t="s">
        <v>14</v>
      </c>
      <c r="E3" s="20" t="s">
        <v>83</v>
      </c>
      <c r="F3" s="23">
        <v>35348</v>
      </c>
      <c r="G3" s="22" t="s">
        <v>84</v>
      </c>
    </row>
    <row r="4" spans="1:21" x14ac:dyDescent="0.35">
      <c r="A4" s="20">
        <v>2</v>
      </c>
      <c r="B4" s="22">
        <v>99486592.359300002</v>
      </c>
      <c r="C4" s="22" t="s">
        <v>85</v>
      </c>
      <c r="D4" s="22" t="s">
        <v>14</v>
      </c>
      <c r="E4" s="20" t="s">
        <v>83</v>
      </c>
      <c r="F4" s="23">
        <v>62182</v>
      </c>
      <c r="G4" s="22" t="s">
        <v>84</v>
      </c>
    </row>
    <row r="5" spans="1:21" x14ac:dyDescent="0.35">
      <c r="A5" s="20">
        <v>3</v>
      </c>
      <c r="B5" s="22">
        <v>11117794.0242</v>
      </c>
      <c r="C5" s="22" t="s">
        <v>86</v>
      </c>
      <c r="D5" s="22" t="s">
        <v>35</v>
      </c>
      <c r="E5" s="20" t="s">
        <v>83</v>
      </c>
      <c r="F5" s="23">
        <v>6952</v>
      </c>
      <c r="G5" s="22" t="s">
        <v>84</v>
      </c>
    </row>
    <row r="6" spans="1:21" x14ac:dyDescent="0.35">
      <c r="A6" s="20">
        <v>4</v>
      </c>
      <c r="B6" s="22">
        <v>17502359.258200001</v>
      </c>
      <c r="C6" s="22" t="s">
        <v>87</v>
      </c>
      <c r="D6" s="22" t="s">
        <v>88</v>
      </c>
      <c r="E6" s="20" t="s">
        <v>83</v>
      </c>
      <c r="F6" s="23">
        <v>10955</v>
      </c>
      <c r="G6" s="22" t="s">
        <v>84</v>
      </c>
    </row>
    <row r="7" spans="1:21" x14ac:dyDescent="0.35">
      <c r="A7" s="20">
        <v>5</v>
      </c>
      <c r="B7" s="22">
        <v>11915917.540999999</v>
      </c>
      <c r="C7" s="22" t="s">
        <v>17</v>
      </c>
      <c r="D7" s="22" t="s">
        <v>14</v>
      </c>
      <c r="E7" s="20" t="s">
        <v>83</v>
      </c>
      <c r="F7" s="23">
        <v>7457</v>
      </c>
      <c r="G7" s="22" t="s">
        <v>84</v>
      </c>
    </row>
    <row r="8" spans="1:21" x14ac:dyDescent="0.35">
      <c r="A8" s="96" t="s">
        <v>8</v>
      </c>
      <c r="B8" s="97"/>
      <c r="C8" s="97"/>
      <c r="D8" s="97"/>
      <c r="E8" s="98"/>
      <c r="F8" s="23">
        <f>SUM(F3:F7)</f>
        <v>122894</v>
      </c>
      <c r="G8" s="22"/>
    </row>
    <row r="9" spans="1:21" x14ac:dyDescent="0.35">
      <c r="A9" s="20">
        <v>1</v>
      </c>
      <c r="B9" s="22">
        <v>1581992.15383</v>
      </c>
      <c r="C9" s="22" t="s">
        <v>85</v>
      </c>
      <c r="D9" s="22" t="s">
        <v>14</v>
      </c>
      <c r="E9" s="20" t="s">
        <v>83</v>
      </c>
      <c r="F9" s="23">
        <v>989</v>
      </c>
      <c r="G9" s="22" t="s">
        <v>89</v>
      </c>
    </row>
    <row r="10" spans="1:21" x14ac:dyDescent="0.35">
      <c r="A10" s="20">
        <v>2</v>
      </c>
      <c r="B10" s="22">
        <v>18105279.247099999</v>
      </c>
      <c r="C10" s="22" t="s">
        <v>86</v>
      </c>
      <c r="D10" s="22" t="s">
        <v>35</v>
      </c>
      <c r="E10" s="20" t="s">
        <v>83</v>
      </c>
      <c r="F10" s="23">
        <v>11316</v>
      </c>
      <c r="G10" s="22" t="s">
        <v>89</v>
      </c>
    </row>
    <row r="11" spans="1:21" x14ac:dyDescent="0.35">
      <c r="A11" s="20">
        <v>3</v>
      </c>
      <c r="B11" s="22">
        <v>37319979.744599998</v>
      </c>
      <c r="C11" s="22" t="s">
        <v>90</v>
      </c>
      <c r="D11" s="22" t="s">
        <v>35</v>
      </c>
      <c r="E11" s="20" t="s">
        <v>83</v>
      </c>
      <c r="F11" s="23">
        <v>23326</v>
      </c>
      <c r="G11" s="22" t="s">
        <v>89</v>
      </c>
    </row>
    <row r="12" spans="1:21" x14ac:dyDescent="0.35">
      <c r="A12" s="20">
        <v>4</v>
      </c>
      <c r="B12" s="22">
        <v>58288713.307899997</v>
      </c>
      <c r="C12" s="22" t="s">
        <v>91</v>
      </c>
      <c r="D12" s="22" t="s">
        <v>35</v>
      </c>
      <c r="E12" s="20" t="s">
        <v>83</v>
      </c>
      <c r="F12" s="23">
        <v>36430</v>
      </c>
      <c r="G12" s="22" t="s">
        <v>89</v>
      </c>
    </row>
    <row r="13" spans="1:21" x14ac:dyDescent="0.35">
      <c r="A13" s="20">
        <v>5</v>
      </c>
      <c r="B13" s="22">
        <v>36636102.836599998</v>
      </c>
      <c r="C13" s="22" t="s">
        <v>92</v>
      </c>
      <c r="D13" s="22" t="s">
        <v>35</v>
      </c>
      <c r="E13" s="20" t="s">
        <v>83</v>
      </c>
      <c r="F13" s="23">
        <v>22898</v>
      </c>
      <c r="G13" s="22" t="s">
        <v>89</v>
      </c>
    </row>
    <row r="14" spans="1:21" x14ac:dyDescent="0.35">
      <c r="A14" s="20">
        <v>6</v>
      </c>
      <c r="B14" s="22">
        <v>32581498.9267</v>
      </c>
      <c r="C14" s="22" t="s">
        <v>93</v>
      </c>
      <c r="D14" s="22" t="s">
        <v>50</v>
      </c>
      <c r="E14" s="20" t="s">
        <v>83</v>
      </c>
      <c r="F14" s="23">
        <v>20364</v>
      </c>
      <c r="G14" s="22" t="s">
        <v>89</v>
      </c>
    </row>
    <row r="15" spans="1:21" x14ac:dyDescent="0.35">
      <c r="A15" s="20">
        <v>7</v>
      </c>
      <c r="B15" s="22">
        <v>10696000.1271</v>
      </c>
      <c r="C15" s="22" t="s">
        <v>50</v>
      </c>
      <c r="D15" s="22" t="s">
        <v>50</v>
      </c>
      <c r="E15" s="20" t="s">
        <v>83</v>
      </c>
      <c r="F15" s="23">
        <v>6685</v>
      </c>
      <c r="G15" s="22" t="s">
        <v>89</v>
      </c>
    </row>
    <row r="16" spans="1:21" x14ac:dyDescent="0.35">
      <c r="A16" s="96" t="s">
        <v>8</v>
      </c>
      <c r="B16" s="97"/>
      <c r="C16" s="97"/>
      <c r="D16" s="97"/>
      <c r="E16" s="98"/>
      <c r="F16" s="23">
        <f>SUM(F9:F15)</f>
        <v>122008</v>
      </c>
      <c r="G16" s="22"/>
    </row>
    <row r="17" spans="1:9" x14ac:dyDescent="0.35">
      <c r="A17" s="99" t="s">
        <v>94</v>
      </c>
      <c r="B17" s="100"/>
      <c r="C17" s="100"/>
      <c r="D17" s="100"/>
      <c r="E17" s="101"/>
      <c r="F17" s="24">
        <f>SUM(F16,F8)</f>
        <v>244902</v>
      </c>
      <c r="G17" s="25"/>
    </row>
    <row r="18" spans="1:9" ht="29.25" customHeight="1" x14ac:dyDescent="0.35">
      <c r="A18" s="26" t="s">
        <v>95</v>
      </c>
      <c r="B18" s="27"/>
      <c r="C18" s="28"/>
      <c r="D18" s="28"/>
      <c r="E18" s="27"/>
      <c r="F18" s="29"/>
      <c r="G18" s="30"/>
    </row>
    <row r="19" spans="1:9" x14ac:dyDescent="0.35">
      <c r="A19" s="20" t="s">
        <v>1</v>
      </c>
      <c r="B19" s="20" t="s">
        <v>78</v>
      </c>
      <c r="C19" s="20" t="s">
        <v>2</v>
      </c>
      <c r="D19" s="20" t="s">
        <v>3</v>
      </c>
      <c r="E19" s="20" t="s">
        <v>79</v>
      </c>
      <c r="F19" s="20" t="s">
        <v>80</v>
      </c>
      <c r="G19" s="20" t="s">
        <v>81</v>
      </c>
    </row>
    <row r="20" spans="1:9" x14ac:dyDescent="0.35">
      <c r="A20" s="20">
        <v>1</v>
      </c>
      <c r="B20" s="27"/>
      <c r="C20" s="20" t="s">
        <v>96</v>
      </c>
      <c r="D20" s="20" t="s">
        <v>97</v>
      </c>
      <c r="E20" s="20" t="s">
        <v>83</v>
      </c>
      <c r="F20" s="31">
        <v>142</v>
      </c>
      <c r="G20" s="20" t="s">
        <v>81</v>
      </c>
    </row>
    <row r="21" spans="1:9" x14ac:dyDescent="0.35">
      <c r="A21" s="20">
        <v>2</v>
      </c>
      <c r="B21" s="30"/>
      <c r="C21" s="22" t="s">
        <v>98</v>
      </c>
      <c r="D21" s="22" t="s">
        <v>97</v>
      </c>
      <c r="E21" s="20" t="s">
        <v>83</v>
      </c>
      <c r="F21" s="23">
        <v>41938</v>
      </c>
      <c r="G21" s="22" t="s">
        <v>89</v>
      </c>
      <c r="I21" s="21" t="s">
        <v>99</v>
      </c>
    </row>
    <row r="22" spans="1:9" x14ac:dyDescent="0.35">
      <c r="A22" s="20">
        <v>3</v>
      </c>
      <c r="B22" s="30"/>
      <c r="C22" s="22" t="s">
        <v>100</v>
      </c>
      <c r="D22" s="22" t="s">
        <v>97</v>
      </c>
      <c r="E22" s="20" t="s">
        <v>83</v>
      </c>
      <c r="F22" s="23">
        <v>40218</v>
      </c>
      <c r="G22" s="22" t="s">
        <v>89</v>
      </c>
    </row>
    <row r="23" spans="1:9" x14ac:dyDescent="0.35">
      <c r="A23" s="20">
        <v>4</v>
      </c>
      <c r="B23" s="30"/>
      <c r="C23" s="22" t="s">
        <v>101</v>
      </c>
      <c r="D23" s="22" t="s">
        <v>102</v>
      </c>
      <c r="E23" s="20" t="s">
        <v>83</v>
      </c>
      <c r="F23" s="23">
        <v>29548</v>
      </c>
      <c r="G23" s="22" t="s">
        <v>89</v>
      </c>
      <c r="I23" s="21" t="s">
        <v>99</v>
      </c>
    </row>
    <row r="24" spans="1:9" x14ac:dyDescent="0.35">
      <c r="A24" s="20">
        <v>5</v>
      </c>
      <c r="B24" s="30"/>
      <c r="C24" s="22" t="s">
        <v>103</v>
      </c>
      <c r="D24" s="22" t="s">
        <v>97</v>
      </c>
      <c r="E24" s="20" t="s">
        <v>83</v>
      </c>
      <c r="F24" s="23">
        <v>15312</v>
      </c>
      <c r="G24" s="22" t="s">
        <v>89</v>
      </c>
    </row>
    <row r="25" spans="1:9" x14ac:dyDescent="0.35">
      <c r="A25" s="20">
        <v>6</v>
      </c>
      <c r="B25" s="30"/>
      <c r="C25" s="22" t="s">
        <v>104</v>
      </c>
      <c r="D25" s="22" t="s">
        <v>102</v>
      </c>
      <c r="E25" s="20" t="s">
        <v>83</v>
      </c>
      <c r="F25" s="23">
        <v>22333</v>
      </c>
      <c r="G25" s="22" t="s">
        <v>89</v>
      </c>
    </row>
    <row r="26" spans="1:9" x14ac:dyDescent="0.35">
      <c r="A26" s="20">
        <v>7</v>
      </c>
      <c r="B26" s="30"/>
      <c r="C26" s="22" t="s">
        <v>105</v>
      </c>
      <c r="D26" s="22" t="s">
        <v>102</v>
      </c>
      <c r="E26" s="20" t="s">
        <v>83</v>
      </c>
      <c r="F26" s="23">
        <v>26463</v>
      </c>
      <c r="G26" s="22" t="s">
        <v>89</v>
      </c>
    </row>
    <row r="27" spans="1:9" x14ac:dyDescent="0.35">
      <c r="A27" s="20">
        <v>8</v>
      </c>
      <c r="B27" s="30"/>
      <c r="C27" s="22" t="s">
        <v>106</v>
      </c>
      <c r="D27" s="22" t="s">
        <v>97</v>
      </c>
      <c r="E27" s="20" t="s">
        <v>83</v>
      </c>
      <c r="F27" s="23">
        <v>19923</v>
      </c>
      <c r="G27" s="22" t="s">
        <v>89</v>
      </c>
    </row>
    <row r="28" spans="1:9" x14ac:dyDescent="0.35">
      <c r="A28" s="20">
        <v>9</v>
      </c>
      <c r="B28" s="30"/>
      <c r="C28" s="22" t="s">
        <v>107</v>
      </c>
      <c r="D28" s="22" t="s">
        <v>102</v>
      </c>
      <c r="E28" s="20" t="s">
        <v>83</v>
      </c>
      <c r="F28" s="23">
        <v>4639</v>
      </c>
      <c r="G28" s="22" t="s">
        <v>89</v>
      </c>
    </row>
    <row r="29" spans="1:9" x14ac:dyDescent="0.35">
      <c r="A29" s="102" t="s">
        <v>8</v>
      </c>
      <c r="B29" s="103"/>
      <c r="C29" s="103"/>
      <c r="D29" s="103"/>
      <c r="E29" s="104"/>
      <c r="F29" s="32">
        <f>SUM(F20:F28)</f>
        <v>200516</v>
      </c>
      <c r="G29" s="33" t="s">
        <v>89</v>
      </c>
    </row>
    <row r="30" spans="1:9" x14ac:dyDescent="0.35">
      <c r="A30" s="105" t="s">
        <v>108</v>
      </c>
      <c r="B30" s="105"/>
      <c r="C30" s="105"/>
      <c r="D30" s="105"/>
      <c r="E30" s="105"/>
      <c r="F30" s="34">
        <f>SUM(F29,F17)</f>
        <v>445418</v>
      </c>
      <c r="G30" s="35" t="s">
        <v>109</v>
      </c>
    </row>
  </sheetData>
  <mergeCells count="5">
    <mergeCell ref="A8:E8"/>
    <mergeCell ref="A16:E16"/>
    <mergeCell ref="A17:E17"/>
    <mergeCell ref="A29:E29"/>
    <mergeCell ref="A30:E30"/>
  </mergeCells>
  <pageMargins left="0.41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2"/>
  <sheetViews>
    <sheetView topLeftCell="A55" zoomScale="140" zoomScaleNormal="140" workbookViewId="0">
      <selection activeCell="H69" sqref="H69"/>
    </sheetView>
  </sheetViews>
  <sheetFormatPr defaultRowHeight="21" x14ac:dyDescent="0.35"/>
  <cols>
    <col min="1" max="1" width="5.125" style="1" customWidth="1"/>
    <col min="2" max="2" width="14.75" style="1" customWidth="1"/>
    <col min="3" max="3" width="13" style="1" customWidth="1"/>
    <col min="4" max="4" width="9" style="1"/>
    <col min="5" max="5" width="11.25" style="1" customWidth="1"/>
    <col min="6" max="6" width="10.75" style="1" customWidth="1"/>
    <col min="7" max="7" width="10.875" style="1" customWidth="1"/>
    <col min="8" max="8" width="10.375" style="1" customWidth="1"/>
    <col min="9" max="9" width="17.125" style="1" customWidth="1"/>
    <col min="10" max="10" width="12.25" style="1" customWidth="1"/>
    <col min="11" max="16384" width="9" style="1"/>
  </cols>
  <sheetData>
    <row r="1" spans="1:10" x14ac:dyDescent="0.35">
      <c r="A1" s="109" t="s">
        <v>0</v>
      </c>
      <c r="B1" s="109"/>
      <c r="C1" s="109"/>
      <c r="D1" s="109"/>
      <c r="E1" s="109"/>
      <c r="F1" s="109"/>
      <c r="G1" s="109"/>
      <c r="H1" s="109"/>
      <c r="I1" s="109"/>
      <c r="J1" s="109"/>
    </row>
    <row r="2" spans="1:10" ht="18" customHeight="1" x14ac:dyDescent="0.35">
      <c r="A2" s="110"/>
      <c r="B2" s="110"/>
      <c r="C2" s="110"/>
      <c r="D2" s="110"/>
      <c r="E2" s="110"/>
      <c r="F2" s="110"/>
      <c r="G2" s="110"/>
      <c r="H2" s="110"/>
      <c r="I2" s="110"/>
      <c r="J2" s="110"/>
    </row>
    <row r="3" spans="1:10" x14ac:dyDescent="0.35">
      <c r="A3" s="111" t="s">
        <v>1</v>
      </c>
      <c r="B3" s="111" t="s">
        <v>2</v>
      </c>
      <c r="C3" s="111" t="s">
        <v>3</v>
      </c>
      <c r="D3" s="111" t="s">
        <v>4</v>
      </c>
      <c r="E3" s="112" t="s">
        <v>5</v>
      </c>
      <c r="F3" s="112"/>
      <c r="G3" s="112"/>
      <c r="H3" s="112"/>
      <c r="I3" s="112"/>
      <c r="J3" s="112"/>
    </row>
    <row r="4" spans="1:10" x14ac:dyDescent="0.35">
      <c r="A4" s="111"/>
      <c r="B4" s="111"/>
      <c r="C4" s="111"/>
      <c r="D4" s="111"/>
      <c r="E4" s="112" t="s">
        <v>6</v>
      </c>
      <c r="F4" s="112"/>
      <c r="G4" s="112"/>
      <c r="H4" s="112"/>
      <c r="I4" s="2" t="s">
        <v>7</v>
      </c>
      <c r="J4" s="2" t="s">
        <v>8</v>
      </c>
    </row>
    <row r="5" spans="1:10" x14ac:dyDescent="0.35">
      <c r="A5" s="111"/>
      <c r="B5" s="111"/>
      <c r="C5" s="111"/>
      <c r="D5" s="111"/>
      <c r="E5" s="3" t="s">
        <v>9</v>
      </c>
      <c r="F5" s="3" t="s">
        <v>10</v>
      </c>
      <c r="G5" s="3" t="s">
        <v>11</v>
      </c>
      <c r="H5" s="3" t="s">
        <v>8</v>
      </c>
      <c r="I5" s="4" t="s">
        <v>12</v>
      </c>
      <c r="J5" s="4" t="s">
        <v>13</v>
      </c>
    </row>
    <row r="6" spans="1:10" x14ac:dyDescent="0.35">
      <c r="A6" s="5">
        <v>1</v>
      </c>
      <c r="B6" s="6" t="s">
        <v>14</v>
      </c>
      <c r="C6" s="5" t="s">
        <v>14</v>
      </c>
      <c r="D6" s="3" t="s">
        <v>15</v>
      </c>
      <c r="E6" s="7"/>
      <c r="F6" s="74"/>
      <c r="G6" s="74">
        <v>11407</v>
      </c>
      <c r="H6" s="7">
        <f>SUM(E6:G6)</f>
        <v>11407</v>
      </c>
      <c r="I6" s="74">
        <v>12715</v>
      </c>
      <c r="J6" s="8">
        <f>SUM(H6:I6)</f>
        <v>24122</v>
      </c>
    </row>
    <row r="7" spans="1:10" x14ac:dyDescent="0.35">
      <c r="A7" s="5">
        <v>2</v>
      </c>
      <c r="B7" s="6" t="s">
        <v>16</v>
      </c>
      <c r="C7" s="5" t="s">
        <v>14</v>
      </c>
      <c r="D7" s="3" t="s">
        <v>15</v>
      </c>
      <c r="E7" s="7"/>
      <c r="F7" s="74"/>
      <c r="G7" s="74">
        <v>4810</v>
      </c>
      <c r="H7" s="7">
        <f t="shared" ref="H7:H53" si="0">SUM(E7:G7)</f>
        <v>4810</v>
      </c>
      <c r="I7" s="74">
        <v>12631</v>
      </c>
      <c r="J7" s="8">
        <f t="shared" ref="J7:J66" si="1">SUM(H7:I7)</f>
        <v>17441</v>
      </c>
    </row>
    <row r="8" spans="1:10" x14ac:dyDescent="0.35">
      <c r="A8" s="5">
        <v>3</v>
      </c>
      <c r="B8" s="6" t="s">
        <v>17</v>
      </c>
      <c r="C8" s="5" t="s">
        <v>14</v>
      </c>
      <c r="D8" s="3" t="s">
        <v>15</v>
      </c>
      <c r="E8" s="7">
        <v>1624</v>
      </c>
      <c r="F8" s="74"/>
      <c r="G8" s="74">
        <v>5934</v>
      </c>
      <c r="H8" s="7">
        <f t="shared" si="0"/>
        <v>7558</v>
      </c>
      <c r="I8" s="74">
        <v>4654</v>
      </c>
      <c r="J8" s="8">
        <f t="shared" si="1"/>
        <v>12212</v>
      </c>
    </row>
    <row r="9" spans="1:10" x14ac:dyDescent="0.35">
      <c r="A9" s="5">
        <v>4</v>
      </c>
      <c r="B9" s="6" t="s">
        <v>18</v>
      </c>
      <c r="C9" s="5" t="s">
        <v>19</v>
      </c>
      <c r="D9" s="3" t="s">
        <v>15</v>
      </c>
      <c r="E9" s="7"/>
      <c r="F9" s="74"/>
      <c r="G9" s="74">
        <v>4790</v>
      </c>
      <c r="H9" s="7">
        <f t="shared" si="0"/>
        <v>4790</v>
      </c>
      <c r="I9" s="74"/>
      <c r="J9" s="8">
        <f t="shared" si="1"/>
        <v>4790</v>
      </c>
    </row>
    <row r="10" spans="1:10" x14ac:dyDescent="0.35">
      <c r="A10" s="5">
        <v>5</v>
      </c>
      <c r="B10" s="5" t="s">
        <v>20</v>
      </c>
      <c r="C10" s="5" t="s">
        <v>19</v>
      </c>
      <c r="D10" s="3" t="s">
        <v>15</v>
      </c>
      <c r="E10" s="7">
        <v>584</v>
      </c>
      <c r="F10" s="74"/>
      <c r="G10" s="74"/>
      <c r="H10" s="7">
        <f t="shared" si="0"/>
        <v>584</v>
      </c>
      <c r="I10" s="74">
        <v>2588</v>
      </c>
      <c r="J10" s="8">
        <f t="shared" si="1"/>
        <v>3172</v>
      </c>
    </row>
    <row r="11" spans="1:10" x14ac:dyDescent="0.35">
      <c r="A11" s="5">
        <v>6</v>
      </c>
      <c r="B11" s="5" t="s">
        <v>21</v>
      </c>
      <c r="C11" s="5" t="s">
        <v>19</v>
      </c>
      <c r="D11" s="3" t="s">
        <v>15</v>
      </c>
      <c r="E11" s="7">
        <v>1058</v>
      </c>
      <c r="F11" s="74"/>
      <c r="G11" s="74"/>
      <c r="H11" s="7">
        <f t="shared" si="0"/>
        <v>1058</v>
      </c>
      <c r="I11" s="74"/>
      <c r="J11" s="8">
        <f t="shared" si="1"/>
        <v>1058</v>
      </c>
    </row>
    <row r="12" spans="1:10" x14ac:dyDescent="0.35">
      <c r="A12" s="5">
        <v>7</v>
      </c>
      <c r="B12" s="5" t="s">
        <v>22</v>
      </c>
      <c r="C12" s="5" t="s">
        <v>19</v>
      </c>
      <c r="D12" s="3" t="s">
        <v>15</v>
      </c>
      <c r="E12" s="7">
        <v>6019</v>
      </c>
      <c r="F12" s="74"/>
      <c r="G12" s="74"/>
      <c r="H12" s="7">
        <f t="shared" si="0"/>
        <v>6019</v>
      </c>
      <c r="I12" s="74"/>
      <c r="J12" s="8">
        <f t="shared" si="1"/>
        <v>6019</v>
      </c>
    </row>
    <row r="13" spans="1:10" x14ac:dyDescent="0.35">
      <c r="A13" s="5">
        <v>8</v>
      </c>
      <c r="B13" s="5" t="s">
        <v>18</v>
      </c>
      <c r="C13" s="5" t="s">
        <v>19</v>
      </c>
      <c r="D13" s="3" t="s">
        <v>15</v>
      </c>
      <c r="E13" s="7">
        <v>1086</v>
      </c>
      <c r="F13" s="74"/>
      <c r="G13" s="74"/>
      <c r="H13" s="7">
        <f t="shared" si="0"/>
        <v>1086</v>
      </c>
      <c r="I13" s="74"/>
      <c r="J13" s="8">
        <f t="shared" si="1"/>
        <v>1086</v>
      </c>
    </row>
    <row r="14" spans="1:10" x14ac:dyDescent="0.35">
      <c r="A14" s="5">
        <v>9</v>
      </c>
      <c r="B14" s="5" t="s">
        <v>23</v>
      </c>
      <c r="C14" s="5" t="s">
        <v>19</v>
      </c>
      <c r="D14" s="3" t="s">
        <v>15</v>
      </c>
      <c r="E14" s="7">
        <v>12444</v>
      </c>
      <c r="F14" s="74"/>
      <c r="G14" s="74"/>
      <c r="H14" s="7">
        <f t="shared" si="0"/>
        <v>12444</v>
      </c>
      <c r="I14" s="74"/>
      <c r="J14" s="8">
        <f t="shared" si="1"/>
        <v>12444</v>
      </c>
    </row>
    <row r="15" spans="1:10" x14ac:dyDescent="0.35">
      <c r="A15" s="5">
        <v>10</v>
      </c>
      <c r="B15" s="5" t="s">
        <v>24</v>
      </c>
      <c r="C15" s="5" t="s">
        <v>19</v>
      </c>
      <c r="D15" s="3" t="s">
        <v>15</v>
      </c>
      <c r="E15" s="7">
        <v>10230</v>
      </c>
      <c r="F15" s="74"/>
      <c r="G15" s="74"/>
      <c r="H15" s="7">
        <f t="shared" si="0"/>
        <v>10230</v>
      </c>
      <c r="I15" s="74"/>
      <c r="J15" s="8">
        <f t="shared" si="1"/>
        <v>10230</v>
      </c>
    </row>
    <row r="16" spans="1:10" x14ac:dyDescent="0.35">
      <c r="A16" s="5">
        <v>11</v>
      </c>
      <c r="B16" s="5" t="s">
        <v>25</v>
      </c>
      <c r="C16" s="5" t="s">
        <v>19</v>
      </c>
      <c r="D16" s="3" t="s">
        <v>15</v>
      </c>
      <c r="E16" s="7">
        <v>12262</v>
      </c>
      <c r="F16" s="74">
        <v>4052</v>
      </c>
      <c r="G16" s="74"/>
      <c r="H16" s="7">
        <f t="shared" si="0"/>
        <v>16314</v>
      </c>
      <c r="I16" s="74"/>
      <c r="J16" s="8">
        <f t="shared" si="1"/>
        <v>16314</v>
      </c>
    </row>
    <row r="17" spans="1:10" x14ac:dyDescent="0.35">
      <c r="A17" s="5">
        <v>12</v>
      </c>
      <c r="B17" s="5" t="s">
        <v>26</v>
      </c>
      <c r="C17" s="5" t="s">
        <v>19</v>
      </c>
      <c r="D17" s="3" t="s">
        <v>15</v>
      </c>
      <c r="E17" s="7">
        <v>1640</v>
      </c>
      <c r="F17" s="74"/>
      <c r="G17" s="74"/>
      <c r="H17" s="7">
        <f t="shared" si="0"/>
        <v>1640</v>
      </c>
      <c r="I17" s="74">
        <v>246</v>
      </c>
      <c r="J17" s="8">
        <f t="shared" si="1"/>
        <v>1886</v>
      </c>
    </row>
    <row r="18" spans="1:10" x14ac:dyDescent="0.35">
      <c r="A18" s="5">
        <v>13</v>
      </c>
      <c r="B18" s="5" t="s">
        <v>27</v>
      </c>
      <c r="C18" s="5" t="s">
        <v>19</v>
      </c>
      <c r="D18" s="3" t="s">
        <v>15</v>
      </c>
      <c r="E18" s="7">
        <v>146</v>
      </c>
      <c r="F18" s="74"/>
      <c r="G18" s="74"/>
      <c r="H18" s="7">
        <f t="shared" si="0"/>
        <v>146</v>
      </c>
      <c r="I18" s="74">
        <v>19805</v>
      </c>
      <c r="J18" s="8">
        <f t="shared" si="1"/>
        <v>19951</v>
      </c>
    </row>
    <row r="19" spans="1:10" x14ac:dyDescent="0.35">
      <c r="A19" s="5">
        <v>14</v>
      </c>
      <c r="B19" s="5" t="s">
        <v>28</v>
      </c>
      <c r="C19" s="5" t="s">
        <v>19</v>
      </c>
      <c r="D19" s="3" t="s">
        <v>15</v>
      </c>
      <c r="E19" s="7">
        <v>2103</v>
      </c>
      <c r="F19" s="74">
        <v>8259</v>
      </c>
      <c r="G19" s="74"/>
      <c r="H19" s="7">
        <f t="shared" si="0"/>
        <v>10362</v>
      </c>
      <c r="I19" s="74"/>
      <c r="J19" s="8">
        <f t="shared" si="1"/>
        <v>10362</v>
      </c>
    </row>
    <row r="20" spans="1:10" x14ac:dyDescent="0.35">
      <c r="A20" s="5">
        <v>15</v>
      </c>
      <c r="B20" s="9" t="s">
        <v>29</v>
      </c>
      <c r="C20" s="9" t="s">
        <v>19</v>
      </c>
      <c r="D20" s="3" t="s">
        <v>15</v>
      </c>
      <c r="E20" s="7">
        <v>5649</v>
      </c>
      <c r="F20" s="74">
        <v>20553</v>
      </c>
      <c r="G20" s="74"/>
      <c r="H20" s="7">
        <f t="shared" si="0"/>
        <v>26202</v>
      </c>
      <c r="I20" s="74"/>
      <c r="J20" s="8">
        <f t="shared" si="1"/>
        <v>26202</v>
      </c>
    </row>
    <row r="21" spans="1:10" x14ac:dyDescent="0.35">
      <c r="A21" s="5">
        <v>16</v>
      </c>
      <c r="B21" s="5" t="s">
        <v>30</v>
      </c>
      <c r="C21" s="5" t="s">
        <v>19</v>
      </c>
      <c r="D21" s="3" t="s">
        <v>15</v>
      </c>
      <c r="E21" s="7">
        <v>8916</v>
      </c>
      <c r="F21" s="74"/>
      <c r="G21" s="74"/>
      <c r="H21" s="7">
        <f t="shared" si="0"/>
        <v>8916</v>
      </c>
      <c r="I21" s="74"/>
      <c r="J21" s="8">
        <f t="shared" si="1"/>
        <v>8916</v>
      </c>
    </row>
    <row r="22" spans="1:10" x14ac:dyDescent="0.35">
      <c r="A22" s="5">
        <v>17</v>
      </c>
      <c r="B22" s="5" t="s">
        <v>31</v>
      </c>
      <c r="C22" s="5" t="s">
        <v>19</v>
      </c>
      <c r="D22" s="3" t="s">
        <v>15</v>
      </c>
      <c r="E22" s="7"/>
      <c r="F22" s="74"/>
      <c r="G22" s="74"/>
      <c r="H22" s="7"/>
      <c r="I22" s="74">
        <v>252</v>
      </c>
      <c r="J22" s="8">
        <f t="shared" si="1"/>
        <v>252</v>
      </c>
    </row>
    <row r="23" spans="1:10" x14ac:dyDescent="0.35">
      <c r="A23" s="5">
        <v>18</v>
      </c>
      <c r="B23" s="5" t="s">
        <v>32</v>
      </c>
      <c r="C23" s="5" t="s">
        <v>19</v>
      </c>
      <c r="D23" s="3" t="s">
        <v>15</v>
      </c>
      <c r="E23" s="7"/>
      <c r="F23" s="74"/>
      <c r="G23" s="74"/>
      <c r="H23" s="7"/>
      <c r="I23" s="74">
        <v>18971</v>
      </c>
      <c r="J23" s="8">
        <f t="shared" si="1"/>
        <v>18971</v>
      </c>
    </row>
    <row r="24" spans="1:10" x14ac:dyDescent="0.35">
      <c r="A24" s="5">
        <v>19</v>
      </c>
      <c r="B24" s="5" t="s">
        <v>33</v>
      </c>
      <c r="C24" s="5" t="s">
        <v>19</v>
      </c>
      <c r="D24" s="3" t="s">
        <v>15</v>
      </c>
      <c r="E24" s="7"/>
      <c r="F24" s="74"/>
      <c r="G24" s="74"/>
      <c r="H24" s="7"/>
      <c r="I24" s="74">
        <v>11583</v>
      </c>
      <c r="J24" s="8">
        <f t="shared" si="1"/>
        <v>11583</v>
      </c>
    </row>
    <row r="25" spans="1:10" x14ac:dyDescent="0.35">
      <c r="A25" s="5">
        <v>20</v>
      </c>
      <c r="B25" s="5" t="s">
        <v>34</v>
      </c>
      <c r="C25" s="5" t="s">
        <v>19</v>
      </c>
      <c r="D25" s="3" t="s">
        <v>15</v>
      </c>
      <c r="E25" s="7"/>
      <c r="F25" s="74"/>
      <c r="G25" s="74"/>
      <c r="H25" s="7"/>
      <c r="I25" s="74">
        <v>1591</v>
      </c>
      <c r="J25" s="8">
        <f t="shared" si="1"/>
        <v>1591</v>
      </c>
    </row>
    <row r="26" spans="1:10" x14ac:dyDescent="0.35">
      <c r="A26" s="5">
        <v>21</v>
      </c>
      <c r="B26" s="5" t="s">
        <v>35</v>
      </c>
      <c r="C26" s="5" t="s">
        <v>35</v>
      </c>
      <c r="D26" s="3" t="s">
        <v>15</v>
      </c>
      <c r="E26" s="7">
        <v>11129</v>
      </c>
      <c r="F26" s="74">
        <v>10013</v>
      </c>
      <c r="G26" s="74"/>
      <c r="H26" s="7">
        <f t="shared" si="0"/>
        <v>21142</v>
      </c>
      <c r="I26" s="74"/>
      <c r="J26" s="8">
        <f t="shared" si="1"/>
        <v>21142</v>
      </c>
    </row>
    <row r="27" spans="1:10" x14ac:dyDescent="0.35">
      <c r="A27" s="5">
        <v>22</v>
      </c>
      <c r="B27" s="5" t="s">
        <v>36</v>
      </c>
      <c r="C27" s="5" t="s">
        <v>35</v>
      </c>
      <c r="D27" s="3" t="s">
        <v>15</v>
      </c>
      <c r="E27" s="7">
        <v>4398</v>
      </c>
      <c r="F27" s="74"/>
      <c r="G27" s="74"/>
      <c r="H27" s="7">
        <f t="shared" si="0"/>
        <v>4398</v>
      </c>
      <c r="I27" s="74"/>
      <c r="J27" s="8">
        <f t="shared" si="1"/>
        <v>4398</v>
      </c>
    </row>
    <row r="28" spans="1:10" x14ac:dyDescent="0.35">
      <c r="A28" s="5">
        <v>23</v>
      </c>
      <c r="B28" s="5" t="s">
        <v>37</v>
      </c>
      <c r="C28" s="5" t="s">
        <v>35</v>
      </c>
      <c r="D28" s="3" t="s">
        <v>15</v>
      </c>
      <c r="E28" s="7">
        <v>3037</v>
      </c>
      <c r="F28" s="74"/>
      <c r="G28" s="74"/>
      <c r="H28" s="7">
        <f t="shared" si="0"/>
        <v>3037</v>
      </c>
      <c r="I28" s="74"/>
      <c r="J28" s="8">
        <f t="shared" si="1"/>
        <v>3037</v>
      </c>
    </row>
    <row r="29" spans="1:10" x14ac:dyDescent="0.35">
      <c r="A29" s="5">
        <v>24</v>
      </c>
      <c r="B29" s="5" t="s">
        <v>38</v>
      </c>
      <c r="C29" s="5" t="s">
        <v>39</v>
      </c>
      <c r="D29" s="3" t="s">
        <v>15</v>
      </c>
      <c r="E29" s="7">
        <v>4521</v>
      </c>
      <c r="F29" s="74">
        <v>7717</v>
      </c>
      <c r="G29" s="74"/>
      <c r="H29" s="7">
        <f t="shared" si="0"/>
        <v>12238</v>
      </c>
      <c r="I29" s="74"/>
      <c r="J29" s="8">
        <f t="shared" si="1"/>
        <v>12238</v>
      </c>
    </row>
    <row r="30" spans="1:10" x14ac:dyDescent="0.35">
      <c r="A30" s="5">
        <v>25</v>
      </c>
      <c r="B30" s="5" t="s">
        <v>40</v>
      </c>
      <c r="C30" s="5" t="s">
        <v>39</v>
      </c>
      <c r="D30" s="3" t="s">
        <v>15</v>
      </c>
      <c r="E30" s="7">
        <v>10627</v>
      </c>
      <c r="F30" s="74"/>
      <c r="G30" s="74"/>
      <c r="H30" s="7">
        <f t="shared" si="0"/>
        <v>10627</v>
      </c>
      <c r="I30" s="74"/>
      <c r="J30" s="8">
        <f t="shared" si="1"/>
        <v>10627</v>
      </c>
    </row>
    <row r="31" spans="1:10" x14ac:dyDescent="0.35">
      <c r="A31" s="5">
        <v>26</v>
      </c>
      <c r="B31" s="5" t="s">
        <v>41</v>
      </c>
      <c r="C31" s="5" t="s">
        <v>39</v>
      </c>
      <c r="D31" s="3" t="s">
        <v>15</v>
      </c>
      <c r="E31" s="7">
        <v>3588</v>
      </c>
      <c r="F31" s="74"/>
      <c r="G31" s="74"/>
      <c r="H31" s="7">
        <f t="shared" si="0"/>
        <v>3588</v>
      </c>
      <c r="I31" s="74"/>
      <c r="J31" s="8">
        <f t="shared" si="1"/>
        <v>3588</v>
      </c>
    </row>
    <row r="32" spans="1:10" x14ac:dyDescent="0.35">
      <c r="A32" s="5">
        <v>27</v>
      </c>
      <c r="B32" s="5" t="s">
        <v>42</v>
      </c>
      <c r="C32" s="5" t="s">
        <v>39</v>
      </c>
      <c r="D32" s="3" t="s">
        <v>15</v>
      </c>
      <c r="E32" s="7">
        <v>3675</v>
      </c>
      <c r="F32" s="74">
        <v>10119</v>
      </c>
      <c r="G32" s="74"/>
      <c r="H32" s="7">
        <f t="shared" si="0"/>
        <v>13794</v>
      </c>
      <c r="I32" s="74"/>
      <c r="J32" s="8">
        <f t="shared" si="1"/>
        <v>13794</v>
      </c>
    </row>
    <row r="33" spans="1:10" x14ac:dyDescent="0.35">
      <c r="A33" s="5">
        <v>28</v>
      </c>
      <c r="B33" s="5" t="s">
        <v>43</v>
      </c>
      <c r="C33" s="5" t="s">
        <v>39</v>
      </c>
      <c r="D33" s="3" t="s">
        <v>15</v>
      </c>
      <c r="E33" s="7">
        <v>9135</v>
      </c>
      <c r="F33" s="74">
        <v>20803</v>
      </c>
      <c r="G33" s="74"/>
      <c r="H33" s="7">
        <f t="shared" si="0"/>
        <v>29938</v>
      </c>
      <c r="I33" s="74"/>
      <c r="J33" s="8">
        <f t="shared" si="1"/>
        <v>29938</v>
      </c>
    </row>
    <row r="34" spans="1:10" x14ac:dyDescent="0.35">
      <c r="A34" s="5">
        <v>29</v>
      </c>
      <c r="B34" s="5" t="s">
        <v>44</v>
      </c>
      <c r="C34" s="5" t="s">
        <v>39</v>
      </c>
      <c r="D34" s="3" t="s">
        <v>15</v>
      </c>
      <c r="E34" s="7">
        <v>7690</v>
      </c>
      <c r="F34" s="74">
        <v>16571</v>
      </c>
      <c r="G34" s="74"/>
      <c r="H34" s="7">
        <f t="shared" si="0"/>
        <v>24261</v>
      </c>
      <c r="I34" s="74"/>
      <c r="J34" s="8">
        <f t="shared" si="1"/>
        <v>24261</v>
      </c>
    </row>
    <row r="35" spans="1:10" x14ac:dyDescent="0.35">
      <c r="A35" s="5">
        <v>30</v>
      </c>
      <c r="B35" s="5" t="s">
        <v>45</v>
      </c>
      <c r="C35" s="5" t="s">
        <v>39</v>
      </c>
      <c r="D35" s="3" t="s">
        <v>15</v>
      </c>
      <c r="E35" s="7"/>
      <c r="F35" s="74"/>
      <c r="G35" s="74"/>
      <c r="H35" s="7"/>
      <c r="I35" s="74">
        <v>7788</v>
      </c>
      <c r="J35" s="8">
        <f t="shared" si="1"/>
        <v>7788</v>
      </c>
    </row>
    <row r="36" spans="1:10" x14ac:dyDescent="0.35">
      <c r="A36" s="5">
        <v>31</v>
      </c>
      <c r="B36" s="5" t="s">
        <v>46</v>
      </c>
      <c r="C36" s="5" t="s">
        <v>39</v>
      </c>
      <c r="D36" s="3" t="s">
        <v>15</v>
      </c>
      <c r="E36" s="7"/>
      <c r="F36" s="74"/>
      <c r="G36" s="74"/>
      <c r="H36" s="7"/>
      <c r="I36" s="74">
        <v>3058</v>
      </c>
      <c r="J36" s="8">
        <f t="shared" si="1"/>
        <v>3058</v>
      </c>
    </row>
    <row r="37" spans="1:10" x14ac:dyDescent="0.35">
      <c r="A37" s="5">
        <v>32</v>
      </c>
      <c r="B37" s="5" t="s">
        <v>47</v>
      </c>
      <c r="C37" s="5" t="s">
        <v>39</v>
      </c>
      <c r="D37" s="3" t="s">
        <v>15</v>
      </c>
      <c r="E37" s="7"/>
      <c r="F37" s="74"/>
      <c r="G37" s="74"/>
      <c r="H37" s="7"/>
      <c r="I37" s="74">
        <v>4662</v>
      </c>
      <c r="J37" s="8">
        <f t="shared" si="1"/>
        <v>4662</v>
      </c>
    </row>
    <row r="38" spans="1:10" x14ac:dyDescent="0.35">
      <c r="A38" s="5">
        <v>33</v>
      </c>
      <c r="B38" s="5" t="s">
        <v>48</v>
      </c>
      <c r="C38" s="5" t="s">
        <v>39</v>
      </c>
      <c r="D38" s="3" t="s">
        <v>15</v>
      </c>
      <c r="E38" s="7"/>
      <c r="F38" s="74"/>
      <c r="G38" s="74"/>
      <c r="H38" s="7"/>
      <c r="I38" s="74">
        <v>3368</v>
      </c>
      <c r="J38" s="8">
        <f t="shared" si="1"/>
        <v>3368</v>
      </c>
    </row>
    <row r="39" spans="1:10" x14ac:dyDescent="0.35">
      <c r="A39" s="5">
        <v>34</v>
      </c>
      <c r="B39" s="5" t="s">
        <v>49</v>
      </c>
      <c r="C39" s="5" t="s">
        <v>50</v>
      </c>
      <c r="D39" s="3" t="s">
        <v>15</v>
      </c>
      <c r="E39" s="7">
        <v>5100</v>
      </c>
      <c r="F39" s="74"/>
      <c r="G39" s="74"/>
      <c r="H39" s="7">
        <f t="shared" si="0"/>
        <v>5100</v>
      </c>
      <c r="I39" s="74"/>
      <c r="J39" s="8">
        <f t="shared" si="1"/>
        <v>5100</v>
      </c>
    </row>
    <row r="40" spans="1:10" x14ac:dyDescent="0.35">
      <c r="A40" s="5">
        <v>35</v>
      </c>
      <c r="B40" s="5" t="s">
        <v>10</v>
      </c>
      <c r="C40" s="5" t="s">
        <v>51</v>
      </c>
      <c r="D40" s="3" t="s">
        <v>15</v>
      </c>
      <c r="E40" s="7">
        <v>9900</v>
      </c>
      <c r="F40" s="74">
        <v>16032</v>
      </c>
      <c r="G40" s="74"/>
      <c r="H40" s="7">
        <f t="shared" si="0"/>
        <v>25932</v>
      </c>
      <c r="I40" s="74"/>
      <c r="J40" s="8">
        <f t="shared" si="1"/>
        <v>25932</v>
      </c>
    </row>
    <row r="41" spans="1:10" x14ac:dyDescent="0.35">
      <c r="A41" s="5">
        <v>36</v>
      </c>
      <c r="B41" s="5" t="s">
        <v>52</v>
      </c>
      <c r="C41" s="5" t="s">
        <v>51</v>
      </c>
      <c r="D41" s="3" t="s">
        <v>15</v>
      </c>
      <c r="E41" s="7">
        <v>9550</v>
      </c>
      <c r="F41" s="74">
        <v>8273</v>
      </c>
      <c r="G41" s="74"/>
      <c r="H41" s="7">
        <f t="shared" si="0"/>
        <v>17823</v>
      </c>
      <c r="I41" s="74"/>
      <c r="J41" s="8">
        <f t="shared" si="1"/>
        <v>17823</v>
      </c>
    </row>
    <row r="42" spans="1:10" x14ac:dyDescent="0.35">
      <c r="A42" s="5">
        <v>37</v>
      </c>
      <c r="B42" s="5" t="s">
        <v>53</v>
      </c>
      <c r="C42" s="5" t="s">
        <v>51</v>
      </c>
      <c r="D42" s="3" t="s">
        <v>15</v>
      </c>
      <c r="E42" s="7">
        <v>5975</v>
      </c>
      <c r="F42" s="74">
        <v>10374</v>
      </c>
      <c r="G42" s="74"/>
      <c r="H42" s="7">
        <f t="shared" si="0"/>
        <v>16349</v>
      </c>
      <c r="I42" s="74"/>
      <c r="J42" s="8">
        <f t="shared" si="1"/>
        <v>16349</v>
      </c>
    </row>
    <row r="43" spans="1:10" x14ac:dyDescent="0.35">
      <c r="A43" s="5">
        <v>38</v>
      </c>
      <c r="B43" s="5" t="s">
        <v>54</v>
      </c>
      <c r="C43" s="5" t="s">
        <v>51</v>
      </c>
      <c r="D43" s="3" t="s">
        <v>15</v>
      </c>
      <c r="E43" s="7">
        <v>7600</v>
      </c>
      <c r="F43" s="74">
        <v>7067</v>
      </c>
      <c r="G43" s="74"/>
      <c r="H43" s="7">
        <f t="shared" si="0"/>
        <v>14667</v>
      </c>
      <c r="I43" s="74">
        <v>3350</v>
      </c>
      <c r="J43" s="8">
        <f t="shared" si="1"/>
        <v>18017</v>
      </c>
    </row>
    <row r="44" spans="1:10" x14ac:dyDescent="0.35">
      <c r="A44" s="5">
        <v>39</v>
      </c>
      <c r="B44" s="5" t="s">
        <v>55</v>
      </c>
      <c r="C44" s="5" t="s">
        <v>51</v>
      </c>
      <c r="D44" s="3" t="s">
        <v>15</v>
      </c>
      <c r="E44" s="7">
        <v>700</v>
      </c>
      <c r="F44" s="74">
        <v>8978</v>
      </c>
      <c r="G44" s="74"/>
      <c r="H44" s="7">
        <f t="shared" si="0"/>
        <v>9678</v>
      </c>
      <c r="I44" s="74">
        <v>3731</v>
      </c>
      <c r="J44" s="8">
        <f t="shared" si="1"/>
        <v>13409</v>
      </c>
    </row>
    <row r="45" spans="1:10" x14ac:dyDescent="0.35">
      <c r="A45" s="5">
        <v>40</v>
      </c>
      <c r="B45" s="5" t="s">
        <v>56</v>
      </c>
      <c r="C45" s="5" t="s">
        <v>51</v>
      </c>
      <c r="D45" s="3" t="s">
        <v>15</v>
      </c>
      <c r="E45" s="7">
        <v>700</v>
      </c>
      <c r="F45" s="74"/>
      <c r="G45" s="74"/>
      <c r="H45" s="7">
        <f t="shared" si="0"/>
        <v>700</v>
      </c>
      <c r="I45" s="74">
        <v>14652</v>
      </c>
      <c r="J45" s="8">
        <f t="shared" si="1"/>
        <v>15352</v>
      </c>
    </row>
    <row r="46" spans="1:10" x14ac:dyDescent="0.35">
      <c r="A46" s="5">
        <v>41</v>
      </c>
      <c r="B46" s="5" t="s">
        <v>51</v>
      </c>
      <c r="C46" s="5" t="s">
        <v>51</v>
      </c>
      <c r="D46" s="3" t="s">
        <v>15</v>
      </c>
      <c r="E46" s="7">
        <v>5450</v>
      </c>
      <c r="F46" s="74"/>
      <c r="G46" s="74"/>
      <c r="H46" s="7">
        <f t="shared" si="0"/>
        <v>5450</v>
      </c>
      <c r="I46" s="74">
        <v>10546</v>
      </c>
      <c r="J46" s="8">
        <f t="shared" si="1"/>
        <v>15996</v>
      </c>
    </row>
    <row r="47" spans="1:10" x14ac:dyDescent="0.35">
      <c r="A47" s="5">
        <v>42</v>
      </c>
      <c r="B47" s="7" t="s">
        <v>57</v>
      </c>
      <c r="C47" s="7" t="s">
        <v>51</v>
      </c>
      <c r="D47" s="3" t="s">
        <v>15</v>
      </c>
      <c r="E47" s="7"/>
      <c r="F47" s="74">
        <v>10023</v>
      </c>
      <c r="G47" s="74"/>
      <c r="H47" s="7">
        <f t="shared" si="0"/>
        <v>10023</v>
      </c>
      <c r="I47" s="74"/>
      <c r="J47" s="8">
        <f t="shared" si="1"/>
        <v>10023</v>
      </c>
    </row>
    <row r="48" spans="1:10" x14ac:dyDescent="0.35">
      <c r="A48" s="5">
        <v>43</v>
      </c>
      <c r="B48" s="5" t="s">
        <v>58</v>
      </c>
      <c r="C48" s="7" t="s">
        <v>51</v>
      </c>
      <c r="D48" s="3" t="s">
        <v>15</v>
      </c>
      <c r="E48" s="7"/>
      <c r="F48" s="74"/>
      <c r="G48" s="74"/>
      <c r="H48" s="7"/>
      <c r="I48" s="74">
        <v>19120</v>
      </c>
      <c r="J48" s="8">
        <f t="shared" si="1"/>
        <v>19120</v>
      </c>
    </row>
    <row r="49" spans="1:10" x14ac:dyDescent="0.35">
      <c r="A49" s="5">
        <v>44</v>
      </c>
      <c r="B49" s="5" t="s">
        <v>59</v>
      </c>
      <c r="C49" s="7" t="s">
        <v>51</v>
      </c>
      <c r="D49" s="3" t="s">
        <v>15</v>
      </c>
      <c r="E49" s="7"/>
      <c r="F49" s="74"/>
      <c r="G49" s="74"/>
      <c r="H49" s="7"/>
      <c r="I49" s="74">
        <v>17402</v>
      </c>
      <c r="J49" s="8">
        <f t="shared" si="1"/>
        <v>17402</v>
      </c>
    </row>
    <row r="50" spans="1:10" x14ac:dyDescent="0.35">
      <c r="A50" s="5">
        <v>45</v>
      </c>
      <c r="B50" s="5" t="s">
        <v>60</v>
      </c>
      <c r="C50" s="7" t="s">
        <v>51</v>
      </c>
      <c r="D50" s="3" t="s">
        <v>15</v>
      </c>
      <c r="E50" s="7"/>
      <c r="F50" s="74"/>
      <c r="G50" s="74"/>
      <c r="H50" s="7"/>
      <c r="I50" s="74">
        <v>1164</v>
      </c>
      <c r="J50" s="8">
        <f t="shared" si="1"/>
        <v>1164</v>
      </c>
    </row>
    <row r="51" spans="1:10" x14ac:dyDescent="0.35">
      <c r="A51" s="5">
        <v>46</v>
      </c>
      <c r="B51" s="7" t="s">
        <v>61</v>
      </c>
      <c r="C51" s="7" t="s">
        <v>62</v>
      </c>
      <c r="D51" s="3" t="s">
        <v>15</v>
      </c>
      <c r="E51" s="7">
        <v>1589</v>
      </c>
      <c r="F51" s="74">
        <v>5659</v>
      </c>
      <c r="G51" s="74"/>
      <c r="H51" s="7">
        <f t="shared" si="0"/>
        <v>7248</v>
      </c>
      <c r="I51" s="74">
        <v>8890</v>
      </c>
      <c r="J51" s="8">
        <f t="shared" si="1"/>
        <v>16138</v>
      </c>
    </row>
    <row r="52" spans="1:10" x14ac:dyDescent="0.35">
      <c r="A52" s="5">
        <v>47</v>
      </c>
      <c r="B52" s="7" t="s">
        <v>63</v>
      </c>
      <c r="C52" s="7" t="s">
        <v>62</v>
      </c>
      <c r="D52" s="3" t="s">
        <v>15</v>
      </c>
      <c r="E52" s="7"/>
      <c r="F52" s="74">
        <v>13783</v>
      </c>
      <c r="G52" s="74"/>
      <c r="H52" s="7">
        <f t="shared" si="0"/>
        <v>13783</v>
      </c>
      <c r="I52" s="74">
        <v>7732</v>
      </c>
      <c r="J52" s="8">
        <f t="shared" si="1"/>
        <v>21515</v>
      </c>
    </row>
    <row r="53" spans="1:10" x14ac:dyDescent="0.35">
      <c r="A53" s="5">
        <v>48</v>
      </c>
      <c r="B53" s="7" t="s">
        <v>64</v>
      </c>
      <c r="C53" s="7" t="s">
        <v>62</v>
      </c>
      <c r="D53" s="3" t="s">
        <v>15</v>
      </c>
      <c r="E53" s="7"/>
      <c r="F53" s="74">
        <v>9536</v>
      </c>
      <c r="G53" s="74"/>
      <c r="H53" s="7">
        <f t="shared" si="0"/>
        <v>9536</v>
      </c>
      <c r="I53" s="74">
        <v>4412</v>
      </c>
      <c r="J53" s="8">
        <f t="shared" si="1"/>
        <v>13948</v>
      </c>
    </row>
    <row r="54" spans="1:10" x14ac:dyDescent="0.35">
      <c r="A54" s="5">
        <v>49</v>
      </c>
      <c r="B54" s="7" t="s">
        <v>65</v>
      </c>
      <c r="C54" s="7" t="s">
        <v>62</v>
      </c>
      <c r="D54" s="3" t="s">
        <v>15</v>
      </c>
      <c r="E54" s="7"/>
      <c r="F54" s="74"/>
      <c r="G54" s="74"/>
      <c r="H54" s="7"/>
      <c r="I54" s="74">
        <v>4089</v>
      </c>
      <c r="J54" s="8">
        <f t="shared" si="1"/>
        <v>4089</v>
      </c>
    </row>
    <row r="55" spans="1:10" x14ac:dyDescent="0.35">
      <c r="A55" s="5">
        <v>50</v>
      </c>
      <c r="B55" s="7" t="s">
        <v>66</v>
      </c>
      <c r="C55" s="7" t="s">
        <v>62</v>
      </c>
      <c r="D55" s="3" t="s">
        <v>15</v>
      </c>
      <c r="E55" s="7"/>
      <c r="F55" s="74"/>
      <c r="G55" s="74"/>
      <c r="H55" s="7"/>
      <c r="I55" s="74">
        <v>717</v>
      </c>
      <c r="J55" s="8">
        <f t="shared" si="1"/>
        <v>717</v>
      </c>
    </row>
    <row r="56" spans="1:10" x14ac:dyDescent="0.35">
      <c r="A56" s="5">
        <v>51</v>
      </c>
      <c r="B56" s="7" t="s">
        <v>43</v>
      </c>
      <c r="C56" s="7" t="s">
        <v>62</v>
      </c>
      <c r="D56" s="3" t="s">
        <v>15</v>
      </c>
      <c r="E56" s="7"/>
      <c r="F56" s="74"/>
      <c r="G56" s="74"/>
      <c r="H56" s="7"/>
      <c r="I56" s="74">
        <v>654</v>
      </c>
      <c r="J56" s="8">
        <f t="shared" si="1"/>
        <v>654</v>
      </c>
    </row>
    <row r="57" spans="1:10" x14ac:dyDescent="0.35">
      <c r="A57" s="5">
        <v>52</v>
      </c>
      <c r="B57" s="7" t="s">
        <v>67</v>
      </c>
      <c r="C57" s="7" t="s">
        <v>68</v>
      </c>
      <c r="D57" s="3" t="s">
        <v>15</v>
      </c>
      <c r="E57" s="7"/>
      <c r="F57" s="74"/>
      <c r="G57" s="74"/>
      <c r="H57" s="7"/>
      <c r="I57" s="74">
        <v>9286</v>
      </c>
      <c r="J57" s="8">
        <f t="shared" si="1"/>
        <v>9286</v>
      </c>
    </row>
    <row r="58" spans="1:10" x14ac:dyDescent="0.35">
      <c r="A58" s="5">
        <v>53</v>
      </c>
      <c r="B58" s="7" t="s">
        <v>69</v>
      </c>
      <c r="C58" s="7" t="s">
        <v>68</v>
      </c>
      <c r="D58" s="3" t="s">
        <v>15</v>
      </c>
      <c r="E58" s="7"/>
      <c r="F58" s="74"/>
      <c r="G58" s="74"/>
      <c r="H58" s="7"/>
      <c r="I58" s="74">
        <v>17044</v>
      </c>
      <c r="J58" s="8">
        <f t="shared" si="1"/>
        <v>17044</v>
      </c>
    </row>
    <row r="59" spans="1:10" x14ac:dyDescent="0.35">
      <c r="A59" s="5">
        <v>54</v>
      </c>
      <c r="B59" s="7" t="s">
        <v>70</v>
      </c>
      <c r="C59" s="7" t="s">
        <v>68</v>
      </c>
      <c r="D59" s="3" t="s">
        <v>15</v>
      </c>
      <c r="E59" s="7"/>
      <c r="F59" s="74"/>
      <c r="G59" s="74"/>
      <c r="H59" s="7"/>
      <c r="I59" s="74">
        <v>5214</v>
      </c>
      <c r="J59" s="8">
        <f t="shared" si="1"/>
        <v>5214</v>
      </c>
    </row>
    <row r="60" spans="1:10" x14ac:dyDescent="0.35">
      <c r="A60" s="5">
        <v>55</v>
      </c>
      <c r="B60" s="7" t="s">
        <v>71</v>
      </c>
      <c r="C60" s="7" t="s">
        <v>68</v>
      </c>
      <c r="D60" s="3" t="s">
        <v>15</v>
      </c>
      <c r="E60" s="7"/>
      <c r="F60" s="74"/>
      <c r="G60" s="74"/>
      <c r="H60" s="7"/>
      <c r="I60" s="74">
        <v>1232</v>
      </c>
      <c r="J60" s="8">
        <f t="shared" si="1"/>
        <v>1232</v>
      </c>
    </row>
    <row r="61" spans="1:10" x14ac:dyDescent="0.35">
      <c r="A61" s="5">
        <v>56</v>
      </c>
      <c r="B61" s="7" t="s">
        <v>72</v>
      </c>
      <c r="C61" s="7" t="s">
        <v>73</v>
      </c>
      <c r="D61" s="3" t="s">
        <v>15</v>
      </c>
      <c r="E61" s="7"/>
      <c r="F61" s="74"/>
      <c r="G61" s="74"/>
      <c r="H61" s="7"/>
      <c r="I61" s="74">
        <v>11290</v>
      </c>
      <c r="J61" s="8">
        <f t="shared" si="1"/>
        <v>11290</v>
      </c>
    </row>
    <row r="62" spans="1:10" x14ac:dyDescent="0.35">
      <c r="A62" s="5">
        <v>57</v>
      </c>
      <c r="B62" s="5" t="s">
        <v>49</v>
      </c>
      <c r="C62" s="7" t="s">
        <v>50</v>
      </c>
      <c r="D62" s="3" t="s">
        <v>15</v>
      </c>
      <c r="E62" s="7"/>
      <c r="F62" s="74"/>
      <c r="G62" s="74"/>
      <c r="H62" s="7"/>
      <c r="I62" s="74">
        <v>6174</v>
      </c>
      <c r="J62" s="8">
        <f t="shared" si="1"/>
        <v>6174</v>
      </c>
    </row>
    <row r="63" spans="1:10" x14ac:dyDescent="0.35">
      <c r="A63" s="5">
        <v>58</v>
      </c>
      <c r="B63" s="5" t="s">
        <v>50</v>
      </c>
      <c r="C63" s="7" t="s">
        <v>50</v>
      </c>
      <c r="D63" s="3" t="s">
        <v>15</v>
      </c>
      <c r="E63" s="7"/>
      <c r="F63" s="74"/>
      <c r="G63" s="74"/>
      <c r="H63" s="7"/>
      <c r="I63" s="74">
        <v>4581</v>
      </c>
      <c r="J63" s="8">
        <f t="shared" si="1"/>
        <v>4581</v>
      </c>
    </row>
    <row r="64" spans="1:10" x14ac:dyDescent="0.35">
      <c r="A64" s="5">
        <v>59</v>
      </c>
      <c r="B64" s="5" t="s">
        <v>74</v>
      </c>
      <c r="C64" s="7" t="s">
        <v>50</v>
      </c>
      <c r="D64" s="3" t="s">
        <v>15</v>
      </c>
      <c r="E64" s="7"/>
      <c r="F64" s="74"/>
      <c r="G64" s="74"/>
      <c r="H64" s="7"/>
      <c r="I64" s="74">
        <v>871</v>
      </c>
      <c r="J64" s="8">
        <f t="shared" si="1"/>
        <v>871</v>
      </c>
    </row>
    <row r="65" spans="1:10" x14ac:dyDescent="0.35">
      <c r="A65" s="5">
        <v>60</v>
      </c>
      <c r="B65" s="7" t="s">
        <v>75</v>
      </c>
      <c r="C65" s="7" t="s">
        <v>75</v>
      </c>
      <c r="D65" s="3" t="s">
        <v>15</v>
      </c>
      <c r="E65" s="7"/>
      <c r="F65" s="74"/>
      <c r="G65" s="74"/>
      <c r="H65" s="7"/>
      <c r="I65" s="76">
        <v>2039</v>
      </c>
      <c r="J65" s="8">
        <f t="shared" si="1"/>
        <v>2039</v>
      </c>
    </row>
    <row r="66" spans="1:10" x14ac:dyDescent="0.35">
      <c r="A66" s="5">
        <v>61</v>
      </c>
      <c r="B66" s="7" t="s">
        <v>76</v>
      </c>
      <c r="C66" s="7" t="s">
        <v>76</v>
      </c>
      <c r="D66" s="3" t="s">
        <v>15</v>
      </c>
      <c r="E66" s="7"/>
      <c r="F66" s="74"/>
      <c r="G66" s="74"/>
      <c r="H66" s="7"/>
      <c r="I66" s="76">
        <v>1331</v>
      </c>
      <c r="J66" s="8">
        <f t="shared" si="1"/>
        <v>1331</v>
      </c>
    </row>
    <row r="67" spans="1:10" x14ac:dyDescent="0.35">
      <c r="A67" s="106" t="s">
        <v>8</v>
      </c>
      <c r="B67" s="107"/>
      <c r="C67" s="108"/>
      <c r="D67" s="10" t="s">
        <v>15</v>
      </c>
      <c r="E67" s="7">
        <f>SUM(E6:E53)</f>
        <v>168125</v>
      </c>
      <c r="F67" s="74">
        <f>SUM(F6:F53)</f>
        <v>187812</v>
      </c>
      <c r="G67" s="74">
        <f>SUM(G6:G53)</f>
        <v>26941</v>
      </c>
      <c r="H67" s="7">
        <f>SUM(E67:G67)</f>
        <v>382878</v>
      </c>
      <c r="I67" s="74">
        <f>SUM(I6:I66)</f>
        <v>259433</v>
      </c>
      <c r="J67" s="7">
        <f>SUM(J6:J66)</f>
        <v>642311</v>
      </c>
    </row>
    <row r="69" spans="1:10" x14ac:dyDescent="0.35">
      <c r="H69" s="38">
        <f>H67+'พื้นที่รายตำบล_วังบัว-วังยาง'!F30</f>
        <v>828296</v>
      </c>
      <c r="J69" s="38"/>
    </row>
    <row r="72" spans="1:10" x14ac:dyDescent="0.35">
      <c r="J72" s="38"/>
    </row>
  </sheetData>
  <mergeCells count="9">
    <mergeCell ref="A67:C67"/>
    <mergeCell ref="A1:J1"/>
    <mergeCell ref="A2:J2"/>
    <mergeCell ref="A3:A5"/>
    <mergeCell ref="B3:B5"/>
    <mergeCell ref="C3:C5"/>
    <mergeCell ref="D3:D5"/>
    <mergeCell ref="E3:J3"/>
    <mergeCell ref="E4:H4"/>
  </mergeCells>
  <pageMargins left="0.70866141732283472" right="0.70866141732283472" top="0.53" bottom="0.37" header="0.31496062992125984" footer="0.26"/>
  <pageSetup paperSize="9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R339"/>
  <sheetViews>
    <sheetView tabSelected="1" zoomScaleNormal="100" workbookViewId="0">
      <selection sqref="A1:XFD2"/>
    </sheetView>
  </sheetViews>
  <sheetFormatPr defaultRowHeight="15" x14ac:dyDescent="0.25"/>
  <cols>
    <col min="1" max="1" width="5.625" style="68" customWidth="1"/>
    <col min="2" max="5" width="16.375" style="69" customWidth="1"/>
    <col min="6" max="6" width="16.375" style="142" customWidth="1"/>
    <col min="7" max="9" width="16.375" style="69" customWidth="1"/>
    <col min="10" max="10" width="16.375" style="160" customWidth="1"/>
    <col min="11" max="13" width="19.75" style="69" customWidth="1"/>
    <col min="14" max="14" width="13.5" customWidth="1"/>
    <col min="15" max="15" width="14.25" customWidth="1"/>
    <col min="18" max="18" width="11.375" bestFit="1" customWidth="1"/>
  </cols>
  <sheetData>
    <row r="1" spans="1:13" s="164" customFormat="1" ht="14.25" x14ac:dyDescent="0.2"/>
    <row r="2" spans="1:13" s="164" customFormat="1" thickBot="1" x14ac:dyDescent="0.25"/>
    <row r="3" spans="1:13" ht="21.75" thickBot="1" x14ac:dyDescent="0.25">
      <c r="A3" s="129" t="s">
        <v>1</v>
      </c>
      <c r="B3" s="129" t="s">
        <v>110</v>
      </c>
      <c r="C3" s="123" t="s">
        <v>139</v>
      </c>
      <c r="D3" s="124"/>
      <c r="E3" s="124"/>
      <c r="F3" s="125"/>
      <c r="G3" s="120" t="s">
        <v>140</v>
      </c>
      <c r="H3" s="126" t="s">
        <v>138</v>
      </c>
      <c r="I3" s="127"/>
      <c r="J3" s="128"/>
      <c r="K3" s="113" t="s">
        <v>111</v>
      </c>
      <c r="L3" s="113"/>
      <c r="M3" s="113"/>
    </row>
    <row r="4" spans="1:13" thickBot="1" x14ac:dyDescent="0.25">
      <c r="A4" s="129"/>
      <c r="B4" s="129"/>
      <c r="C4" s="116" t="s">
        <v>9</v>
      </c>
      <c r="D4" s="116" t="s">
        <v>10</v>
      </c>
      <c r="E4" s="116" t="s">
        <v>11</v>
      </c>
      <c r="F4" s="114" t="s">
        <v>8</v>
      </c>
      <c r="G4" s="121"/>
      <c r="H4" s="116" t="s">
        <v>136</v>
      </c>
      <c r="I4" s="116" t="s">
        <v>137</v>
      </c>
      <c r="J4" s="143" t="s">
        <v>8</v>
      </c>
      <c r="K4" s="114" t="s">
        <v>112</v>
      </c>
      <c r="L4" s="114" t="s">
        <v>113</v>
      </c>
      <c r="M4" s="114" t="s">
        <v>114</v>
      </c>
    </row>
    <row r="5" spans="1:13" thickBot="1" x14ac:dyDescent="0.25">
      <c r="A5" s="129"/>
      <c r="B5" s="129"/>
      <c r="C5" s="117"/>
      <c r="D5" s="117"/>
      <c r="E5" s="117"/>
      <c r="F5" s="115"/>
      <c r="G5" s="121"/>
      <c r="H5" s="117"/>
      <c r="I5" s="117"/>
      <c r="J5" s="144"/>
      <c r="K5" s="115"/>
      <c r="L5" s="115"/>
      <c r="M5" s="115"/>
    </row>
    <row r="6" spans="1:13" ht="21.75" thickBot="1" x14ac:dyDescent="0.4">
      <c r="A6" s="129"/>
      <c r="B6" s="129"/>
      <c r="C6" s="39" t="s">
        <v>13</v>
      </c>
      <c r="D6" s="39" t="s">
        <v>13</v>
      </c>
      <c r="E6" s="39" t="s">
        <v>13</v>
      </c>
      <c r="F6" s="72" t="s">
        <v>13</v>
      </c>
      <c r="G6" s="122"/>
      <c r="H6" s="39" t="s">
        <v>13</v>
      </c>
      <c r="I6" s="39" t="s">
        <v>13</v>
      </c>
      <c r="J6" s="145" t="s">
        <v>13</v>
      </c>
      <c r="K6" s="72" t="s">
        <v>13</v>
      </c>
      <c r="L6" s="72" t="s">
        <v>13</v>
      </c>
      <c r="M6" s="72" t="s">
        <v>13</v>
      </c>
    </row>
    <row r="7" spans="1:13" ht="21" hidden="1" x14ac:dyDescent="0.35">
      <c r="A7" s="40">
        <v>1</v>
      </c>
      <c r="B7" s="41" t="s">
        <v>115</v>
      </c>
      <c r="C7" s="41">
        <f t="shared" ref="C7" si="0">SUM(C8:C23)</f>
        <v>62137</v>
      </c>
      <c r="D7" s="41">
        <f t="shared" ref="D7" si="1">SUM(D8:D23)</f>
        <v>32864</v>
      </c>
      <c r="E7" s="41">
        <f t="shared" ref="E7" si="2">SUM(E8:E23)</f>
        <v>4790</v>
      </c>
      <c r="F7" s="131">
        <f t="shared" ref="F7" si="3">SUM(F8:F23)</f>
        <v>99791</v>
      </c>
      <c r="G7" s="41">
        <f>SUM(G8:G23)</f>
        <v>55036</v>
      </c>
      <c r="H7" s="41">
        <f t="shared" ref="H7:K7" si="4">SUM(H8:H23)</f>
        <v>0</v>
      </c>
      <c r="I7" s="41">
        <f>SUM(I8:I23)</f>
        <v>0</v>
      </c>
      <c r="J7" s="146">
        <f>SUM(J8:J23)</f>
        <v>0</v>
      </c>
      <c r="K7" s="41">
        <f t="shared" si="4"/>
        <v>154827</v>
      </c>
      <c r="L7" s="41">
        <f t="shared" ref="L7" si="5">SUM(L8:L23)</f>
        <v>144249.49</v>
      </c>
      <c r="M7" s="71">
        <v>299077</v>
      </c>
    </row>
    <row r="8" spans="1:13" ht="21" hidden="1" x14ac:dyDescent="0.35">
      <c r="A8" s="42"/>
      <c r="B8" s="43" t="s">
        <v>25</v>
      </c>
      <c r="C8" s="7">
        <v>12262</v>
      </c>
      <c r="D8" s="74">
        <v>4052</v>
      </c>
      <c r="E8" s="43"/>
      <c r="F8" s="132">
        <f>SUM(C8:E8)</f>
        <v>16314</v>
      </c>
      <c r="G8" s="43"/>
      <c r="H8" s="43"/>
      <c r="I8" s="43"/>
      <c r="J8" s="147"/>
      <c r="K8" s="43">
        <f t="shared" ref="K8:K23" si="6">F8+G8+J8</f>
        <v>16314</v>
      </c>
      <c r="L8" s="83">
        <f>M8-K8</f>
        <v>221</v>
      </c>
      <c r="M8" s="80">
        <v>16535</v>
      </c>
    </row>
    <row r="9" spans="1:13" ht="21" hidden="1" x14ac:dyDescent="0.35">
      <c r="A9" s="42"/>
      <c r="B9" s="43" t="s">
        <v>21</v>
      </c>
      <c r="C9" s="7">
        <v>1058</v>
      </c>
      <c r="D9" s="43"/>
      <c r="E9" s="43"/>
      <c r="F9" s="132">
        <f t="shared" ref="F9:F23" si="7">SUM(C9:E9)</f>
        <v>1058</v>
      </c>
      <c r="G9" s="43"/>
      <c r="H9" s="43"/>
      <c r="I9" s="43"/>
      <c r="J9" s="147"/>
      <c r="K9" s="43">
        <f t="shared" si="6"/>
        <v>1058</v>
      </c>
      <c r="L9" s="44">
        <f t="shared" ref="L9:L73" si="8">M9-K9</f>
        <v>16432</v>
      </c>
      <c r="M9" s="80">
        <v>17490</v>
      </c>
    </row>
    <row r="10" spans="1:13" ht="21" hidden="1" x14ac:dyDescent="0.35">
      <c r="A10" s="42"/>
      <c r="B10" s="43" t="s">
        <v>33</v>
      </c>
      <c r="C10" s="43"/>
      <c r="D10" s="43"/>
      <c r="E10" s="43"/>
      <c r="F10" s="132">
        <f t="shared" si="7"/>
        <v>0</v>
      </c>
      <c r="G10" s="74">
        <v>11583</v>
      </c>
      <c r="H10" s="43"/>
      <c r="I10" s="43"/>
      <c r="J10" s="147"/>
      <c r="K10" s="43">
        <f t="shared" si="6"/>
        <v>11583</v>
      </c>
      <c r="L10" s="44">
        <f t="shared" si="8"/>
        <v>21288</v>
      </c>
      <c r="M10" s="80">
        <v>32871</v>
      </c>
    </row>
    <row r="11" spans="1:13" ht="21" hidden="1" x14ac:dyDescent="0.35">
      <c r="A11" s="42"/>
      <c r="B11" s="43" t="s">
        <v>28</v>
      </c>
      <c r="C11" s="7">
        <v>2103</v>
      </c>
      <c r="D11" s="74">
        <v>8259</v>
      </c>
      <c r="E11" s="43"/>
      <c r="F11" s="132">
        <f t="shared" si="7"/>
        <v>10362</v>
      </c>
      <c r="G11" s="43"/>
      <c r="H11" s="43"/>
      <c r="I11" s="43"/>
      <c r="J11" s="147"/>
      <c r="K11" s="43">
        <f t="shared" si="6"/>
        <v>10362</v>
      </c>
      <c r="L11" s="44">
        <f t="shared" si="8"/>
        <v>12095</v>
      </c>
      <c r="M11" s="80">
        <v>22457</v>
      </c>
    </row>
    <row r="12" spans="1:13" ht="21" hidden="1" x14ac:dyDescent="0.35">
      <c r="A12" s="42"/>
      <c r="B12" s="43" t="s">
        <v>22</v>
      </c>
      <c r="C12" s="7">
        <v>6019</v>
      </c>
      <c r="D12" s="43"/>
      <c r="E12" s="43"/>
      <c r="F12" s="132">
        <f t="shared" si="7"/>
        <v>6019</v>
      </c>
      <c r="G12" s="43"/>
      <c r="H12" s="43"/>
      <c r="I12" s="43"/>
      <c r="J12" s="147"/>
      <c r="K12" s="43">
        <f t="shared" si="6"/>
        <v>6019</v>
      </c>
      <c r="L12" s="44">
        <f t="shared" si="8"/>
        <v>5342</v>
      </c>
      <c r="M12" s="80">
        <v>11361</v>
      </c>
    </row>
    <row r="13" spans="1:13" ht="21" hidden="1" x14ac:dyDescent="0.35">
      <c r="A13" s="42"/>
      <c r="B13" s="43" t="s">
        <v>24</v>
      </c>
      <c r="C13" s="7">
        <v>10230</v>
      </c>
      <c r="D13" s="43"/>
      <c r="E13" s="43"/>
      <c r="F13" s="132">
        <f t="shared" si="7"/>
        <v>10230</v>
      </c>
      <c r="G13" s="43"/>
      <c r="H13" s="43"/>
      <c r="I13" s="43"/>
      <c r="J13" s="147"/>
      <c r="K13" s="43">
        <f t="shared" si="6"/>
        <v>10230</v>
      </c>
      <c r="L13" s="44">
        <f t="shared" si="8"/>
        <v>1463</v>
      </c>
      <c r="M13" s="80">
        <v>11693</v>
      </c>
    </row>
    <row r="14" spans="1:13" ht="21" hidden="1" x14ac:dyDescent="0.35">
      <c r="A14" s="42"/>
      <c r="B14" s="43" t="s">
        <v>27</v>
      </c>
      <c r="C14" s="7">
        <v>146</v>
      </c>
      <c r="D14" s="43"/>
      <c r="E14" s="43"/>
      <c r="F14" s="132">
        <f t="shared" si="7"/>
        <v>146</v>
      </c>
      <c r="G14" s="74">
        <v>19805</v>
      </c>
      <c r="H14" s="43"/>
      <c r="I14" s="43"/>
      <c r="J14" s="147"/>
      <c r="K14" s="43">
        <f t="shared" si="6"/>
        <v>19951</v>
      </c>
      <c r="L14" s="44">
        <f t="shared" si="8"/>
        <v>17330</v>
      </c>
      <c r="M14" s="80">
        <v>37281</v>
      </c>
    </row>
    <row r="15" spans="1:13" ht="21" hidden="1" x14ac:dyDescent="0.35">
      <c r="A15" s="42"/>
      <c r="B15" s="43" t="s">
        <v>32</v>
      </c>
      <c r="C15" s="43"/>
      <c r="D15" s="43"/>
      <c r="E15" s="43"/>
      <c r="F15" s="132">
        <f t="shared" si="7"/>
        <v>0</v>
      </c>
      <c r="G15" s="74">
        <v>18971</v>
      </c>
      <c r="H15" s="43"/>
      <c r="I15" s="43"/>
      <c r="J15" s="147"/>
      <c r="K15" s="43">
        <f t="shared" si="6"/>
        <v>18971</v>
      </c>
      <c r="L15" s="44">
        <f t="shared" si="8"/>
        <v>15582</v>
      </c>
      <c r="M15" s="80">
        <v>34553</v>
      </c>
    </row>
    <row r="16" spans="1:13" ht="21" hidden="1" x14ac:dyDescent="0.35">
      <c r="A16" s="42"/>
      <c r="B16" s="43" t="s">
        <v>20</v>
      </c>
      <c r="C16" s="7">
        <v>584</v>
      </c>
      <c r="D16" s="43"/>
      <c r="E16" s="43"/>
      <c r="F16" s="132">
        <f t="shared" si="7"/>
        <v>584</v>
      </c>
      <c r="G16" s="74">
        <v>2588</v>
      </c>
      <c r="H16" s="43"/>
      <c r="I16" s="43"/>
      <c r="J16" s="147"/>
      <c r="K16" s="43">
        <f t="shared" si="6"/>
        <v>3172</v>
      </c>
      <c r="L16" s="44">
        <f t="shared" si="8"/>
        <v>5736</v>
      </c>
      <c r="M16" s="80">
        <v>8908</v>
      </c>
    </row>
    <row r="17" spans="1:14" ht="21" hidden="1" x14ac:dyDescent="0.35">
      <c r="A17" s="42"/>
      <c r="B17" s="43" t="s">
        <v>18</v>
      </c>
      <c r="C17" s="7">
        <v>1086</v>
      </c>
      <c r="D17" s="43"/>
      <c r="E17" s="74">
        <v>4790</v>
      </c>
      <c r="F17" s="132">
        <f t="shared" si="7"/>
        <v>5876</v>
      </c>
      <c r="G17" s="43"/>
      <c r="H17" s="43"/>
      <c r="I17" s="43"/>
      <c r="J17" s="147"/>
      <c r="K17" s="43">
        <f t="shared" si="6"/>
        <v>5876</v>
      </c>
      <c r="L17" s="44">
        <f t="shared" si="8"/>
        <v>7437</v>
      </c>
      <c r="M17" s="80">
        <v>13313</v>
      </c>
    </row>
    <row r="18" spans="1:14" ht="21" hidden="1" x14ac:dyDescent="0.35">
      <c r="A18" s="42"/>
      <c r="B18" s="43" t="s">
        <v>34</v>
      </c>
      <c r="C18" s="43"/>
      <c r="D18" s="43"/>
      <c r="E18" s="43"/>
      <c r="F18" s="132">
        <f t="shared" si="7"/>
        <v>0</v>
      </c>
      <c r="G18" s="74">
        <v>1591</v>
      </c>
      <c r="H18" s="43"/>
      <c r="I18" s="43"/>
      <c r="J18" s="147"/>
      <c r="K18" s="43">
        <f t="shared" si="6"/>
        <v>1591</v>
      </c>
      <c r="L18" s="44">
        <f t="shared" si="8"/>
        <v>17625</v>
      </c>
      <c r="M18" s="80">
        <v>19216</v>
      </c>
    </row>
    <row r="19" spans="1:14" ht="21" hidden="1" x14ac:dyDescent="0.35">
      <c r="A19" s="42"/>
      <c r="B19" s="45" t="s">
        <v>23</v>
      </c>
      <c r="C19" s="7">
        <v>12444</v>
      </c>
      <c r="D19" s="45"/>
      <c r="E19" s="45"/>
      <c r="F19" s="132">
        <f t="shared" si="7"/>
        <v>12444</v>
      </c>
      <c r="G19" s="45"/>
      <c r="H19" s="45"/>
      <c r="I19" s="45"/>
      <c r="J19" s="148"/>
      <c r="K19" s="43">
        <f t="shared" si="6"/>
        <v>12444</v>
      </c>
      <c r="L19" s="44">
        <f t="shared" si="8"/>
        <v>6904.5999999999985</v>
      </c>
      <c r="M19" s="80">
        <v>19348.599999999999</v>
      </c>
    </row>
    <row r="20" spans="1:14" ht="21" hidden="1" x14ac:dyDescent="0.35">
      <c r="A20" s="42"/>
      <c r="B20" s="43" t="s">
        <v>30</v>
      </c>
      <c r="C20" s="7">
        <v>8916</v>
      </c>
      <c r="D20" s="43"/>
      <c r="E20" s="43"/>
      <c r="F20" s="132">
        <f t="shared" si="7"/>
        <v>8916</v>
      </c>
      <c r="G20" s="43"/>
      <c r="H20" s="43"/>
      <c r="I20" s="43"/>
      <c r="J20" s="147"/>
      <c r="K20" s="43">
        <f t="shared" si="6"/>
        <v>8916</v>
      </c>
      <c r="L20" s="44">
        <f t="shared" si="8"/>
        <v>6671</v>
      </c>
      <c r="M20" s="80">
        <v>15587</v>
      </c>
    </row>
    <row r="21" spans="1:14" ht="21" hidden="1" x14ac:dyDescent="0.35">
      <c r="A21" s="42"/>
      <c r="B21" s="43" t="s">
        <v>29</v>
      </c>
      <c r="C21" s="7">
        <v>5649</v>
      </c>
      <c r="D21" s="74">
        <v>20553</v>
      </c>
      <c r="E21" s="43"/>
      <c r="F21" s="132">
        <f t="shared" si="7"/>
        <v>26202</v>
      </c>
      <c r="G21" s="43"/>
      <c r="H21" s="43"/>
      <c r="I21" s="43"/>
      <c r="J21" s="147"/>
      <c r="K21" s="43">
        <f t="shared" si="6"/>
        <v>26202</v>
      </c>
      <c r="L21" s="44">
        <f t="shared" si="8"/>
        <v>206.88999999999942</v>
      </c>
      <c r="M21" s="80">
        <v>26408.89</v>
      </c>
    </row>
    <row r="22" spans="1:14" ht="21" hidden="1" x14ac:dyDescent="0.35">
      <c r="A22" s="42"/>
      <c r="B22" s="43" t="s">
        <v>26</v>
      </c>
      <c r="C22" s="7">
        <v>1640</v>
      </c>
      <c r="D22" s="43"/>
      <c r="E22" s="43"/>
      <c r="F22" s="132">
        <f t="shared" si="7"/>
        <v>1640</v>
      </c>
      <c r="G22" s="74">
        <v>246</v>
      </c>
      <c r="H22" s="43"/>
      <c r="I22" s="43"/>
      <c r="J22" s="147"/>
      <c r="K22" s="43">
        <f t="shared" si="6"/>
        <v>1886</v>
      </c>
      <c r="L22" s="44">
        <f t="shared" si="8"/>
        <v>9834</v>
      </c>
      <c r="M22" s="80">
        <v>11720</v>
      </c>
    </row>
    <row r="23" spans="1:14" ht="21.75" hidden="1" thickBot="1" x14ac:dyDescent="0.4">
      <c r="A23" s="46"/>
      <c r="B23" s="47" t="s">
        <v>31</v>
      </c>
      <c r="C23" s="47"/>
      <c r="D23" s="47"/>
      <c r="E23" s="47"/>
      <c r="F23" s="133">
        <f t="shared" si="7"/>
        <v>0</v>
      </c>
      <c r="G23" s="75">
        <v>252</v>
      </c>
      <c r="H23" s="47"/>
      <c r="I23" s="47"/>
      <c r="J23" s="149"/>
      <c r="K23" s="47">
        <f t="shared" si="6"/>
        <v>252</v>
      </c>
      <c r="L23" s="44">
        <f t="shared" si="8"/>
        <v>82</v>
      </c>
      <c r="M23" s="80">
        <v>334</v>
      </c>
    </row>
    <row r="24" spans="1:14" ht="21.75" hidden="1" thickBot="1" x14ac:dyDescent="0.4">
      <c r="A24" s="48"/>
      <c r="B24" s="49"/>
      <c r="C24" s="49"/>
      <c r="D24" s="49"/>
      <c r="E24" s="49"/>
      <c r="F24" s="134"/>
      <c r="G24" s="49"/>
      <c r="H24" s="49"/>
      <c r="I24" s="49"/>
      <c r="J24" s="150"/>
      <c r="K24" s="49"/>
      <c r="L24" s="44"/>
      <c r="M24" s="49">
        <f>SUM(M8:M23)</f>
        <v>299076.49</v>
      </c>
    </row>
    <row r="25" spans="1:14" ht="21" hidden="1" x14ac:dyDescent="0.35">
      <c r="A25" s="50">
        <v>2</v>
      </c>
      <c r="B25" s="51" t="s">
        <v>75</v>
      </c>
      <c r="C25" s="51">
        <f t="shared" ref="C25:F25" si="9">SUM(C26:C29)</f>
        <v>0</v>
      </c>
      <c r="D25" s="51">
        <f t="shared" si="9"/>
        <v>0</v>
      </c>
      <c r="E25" s="51">
        <f t="shared" si="9"/>
        <v>0</v>
      </c>
      <c r="F25" s="135">
        <f t="shared" si="9"/>
        <v>0</v>
      </c>
      <c r="G25" s="51">
        <f>SUM(G26:G29)</f>
        <v>2039</v>
      </c>
      <c r="H25" s="51">
        <f t="shared" ref="H25:K25" si="10">SUM(H26:H29)</f>
        <v>0</v>
      </c>
      <c r="I25" s="51">
        <f t="shared" si="10"/>
        <v>0</v>
      </c>
      <c r="J25" s="151">
        <f t="shared" si="10"/>
        <v>0</v>
      </c>
      <c r="K25" s="51">
        <f t="shared" si="10"/>
        <v>2039</v>
      </c>
      <c r="L25" s="44">
        <f t="shared" si="8"/>
        <v>125578</v>
      </c>
      <c r="M25" s="71">
        <v>127617</v>
      </c>
    </row>
    <row r="26" spans="1:14" ht="21" hidden="1" x14ac:dyDescent="0.35">
      <c r="A26" s="42"/>
      <c r="B26" s="43" t="s">
        <v>116</v>
      </c>
      <c r="C26" s="43"/>
      <c r="D26" s="43"/>
      <c r="E26" s="43"/>
      <c r="F26" s="132"/>
      <c r="G26" s="43"/>
      <c r="H26" s="43"/>
      <c r="I26" s="43"/>
      <c r="J26" s="147"/>
      <c r="K26" s="43">
        <f>F26+G26+J26</f>
        <v>0</v>
      </c>
      <c r="L26" s="44">
        <f t="shared" si="8"/>
        <v>29404</v>
      </c>
      <c r="M26" s="79">
        <v>29404</v>
      </c>
    </row>
    <row r="27" spans="1:14" ht="21" hidden="1" x14ac:dyDescent="0.35">
      <c r="A27" s="42"/>
      <c r="B27" s="43" t="s">
        <v>75</v>
      </c>
      <c r="C27" s="43"/>
      <c r="D27" s="43"/>
      <c r="E27" s="43"/>
      <c r="F27" s="132"/>
      <c r="G27" s="76">
        <v>2039</v>
      </c>
      <c r="H27" s="43"/>
      <c r="I27" s="43"/>
      <c r="J27" s="147"/>
      <c r="K27" s="43">
        <f>F27+G27+J27</f>
        <v>2039</v>
      </c>
      <c r="L27" s="44">
        <f t="shared" si="8"/>
        <v>31188</v>
      </c>
      <c r="M27" s="79">
        <v>33227</v>
      </c>
    </row>
    <row r="28" spans="1:14" ht="21" hidden="1" x14ac:dyDescent="0.35">
      <c r="A28" s="42"/>
      <c r="B28" s="43" t="s">
        <v>117</v>
      </c>
      <c r="C28" s="43"/>
      <c r="D28" s="43"/>
      <c r="E28" s="43"/>
      <c r="F28" s="132"/>
      <c r="G28" s="43"/>
      <c r="H28" s="43"/>
      <c r="I28" s="43"/>
      <c r="J28" s="147"/>
      <c r="K28" s="43">
        <f>F28+G28+J28</f>
        <v>0</v>
      </c>
      <c r="L28" s="44">
        <f t="shared" si="8"/>
        <v>23825</v>
      </c>
      <c r="M28" s="79">
        <v>23825</v>
      </c>
    </row>
    <row r="29" spans="1:14" ht="21.75" hidden="1" thickBot="1" x14ac:dyDescent="0.4">
      <c r="A29" s="46"/>
      <c r="B29" s="47" t="s">
        <v>118</v>
      </c>
      <c r="C29" s="47"/>
      <c r="D29" s="47"/>
      <c r="E29" s="47"/>
      <c r="F29" s="133"/>
      <c r="G29" s="47"/>
      <c r="H29" s="47"/>
      <c r="I29" s="47"/>
      <c r="J29" s="149"/>
      <c r="K29" s="47">
        <f>F29+G29+J29</f>
        <v>0</v>
      </c>
      <c r="L29" s="44">
        <f t="shared" si="8"/>
        <v>41161</v>
      </c>
      <c r="M29" s="79">
        <v>41161</v>
      </c>
    </row>
    <row r="30" spans="1:14" ht="21.75" hidden="1" thickBot="1" x14ac:dyDescent="0.4">
      <c r="A30" s="48"/>
      <c r="B30" s="49"/>
      <c r="C30" s="49"/>
      <c r="D30" s="49"/>
      <c r="E30" s="49"/>
      <c r="F30" s="134"/>
      <c r="G30" s="49"/>
      <c r="H30" s="49"/>
      <c r="I30" s="49"/>
      <c r="J30" s="150"/>
      <c r="K30" s="49"/>
      <c r="L30" s="44"/>
      <c r="M30" s="49"/>
    </row>
    <row r="31" spans="1:14" ht="21" hidden="1" x14ac:dyDescent="0.35">
      <c r="A31" s="52">
        <v>3</v>
      </c>
      <c r="B31" s="53" t="s">
        <v>35</v>
      </c>
      <c r="C31" s="54">
        <f t="shared" ref="C31:F31" si="11">SUM(C32:C38)</f>
        <v>18564</v>
      </c>
      <c r="D31" s="54">
        <f t="shared" si="11"/>
        <v>10013</v>
      </c>
      <c r="E31" s="54">
        <f t="shared" si="11"/>
        <v>0</v>
      </c>
      <c r="F31" s="136">
        <f t="shared" si="11"/>
        <v>28577</v>
      </c>
      <c r="G31" s="54">
        <f>SUM(G32:G38)</f>
        <v>0</v>
      </c>
      <c r="H31" s="54">
        <f t="shared" ref="H31:K31" si="12">SUM(H32:H38)</f>
        <v>100922</v>
      </c>
      <c r="I31" s="54">
        <f t="shared" si="12"/>
        <v>0</v>
      </c>
      <c r="J31" s="152">
        <f t="shared" si="12"/>
        <v>100922</v>
      </c>
      <c r="K31" s="54">
        <f t="shared" si="12"/>
        <v>129499</v>
      </c>
      <c r="L31" s="44">
        <f t="shared" si="8"/>
        <v>76680.640000000014</v>
      </c>
      <c r="M31" s="71">
        <f>M32+M33+M34+M35+M36+M37+M38</f>
        <v>206179.64</v>
      </c>
      <c r="N31" s="85"/>
    </row>
    <row r="32" spans="1:14" ht="21" hidden="1" x14ac:dyDescent="0.35">
      <c r="A32" s="55"/>
      <c r="B32" s="56" t="s">
        <v>35</v>
      </c>
      <c r="C32" s="7">
        <v>11129</v>
      </c>
      <c r="D32" s="74">
        <v>10013</v>
      </c>
      <c r="E32" s="57"/>
      <c r="F32" s="137">
        <f>SUM(C32:E32)</f>
        <v>21142</v>
      </c>
      <c r="G32" s="57"/>
      <c r="H32" s="57"/>
      <c r="I32" s="57"/>
      <c r="J32" s="148">
        <f>SUM(H32:I32)</f>
        <v>0</v>
      </c>
      <c r="K32" s="45">
        <f t="shared" ref="K32:K38" si="13">F32+G32+J32</f>
        <v>21142</v>
      </c>
      <c r="L32" s="44">
        <f t="shared" si="8"/>
        <v>17682</v>
      </c>
      <c r="M32" s="79">
        <f>39662-838</f>
        <v>38824</v>
      </c>
    </row>
    <row r="33" spans="1:14" ht="21" hidden="1" x14ac:dyDescent="0.35">
      <c r="A33" s="55"/>
      <c r="B33" s="58" t="s">
        <v>36</v>
      </c>
      <c r="C33" s="7">
        <v>4398</v>
      </c>
      <c r="D33" s="59"/>
      <c r="E33" s="59"/>
      <c r="F33" s="137">
        <f t="shared" ref="F33:F38" si="14">SUM(C33:E33)</f>
        <v>4398</v>
      </c>
      <c r="G33" s="59"/>
      <c r="H33" s="59"/>
      <c r="I33" s="59"/>
      <c r="J33" s="148">
        <f t="shared" ref="J33:J38" si="15">SUM(H33:I33)</f>
        <v>0</v>
      </c>
      <c r="K33" s="45">
        <f t="shared" si="13"/>
        <v>4398</v>
      </c>
      <c r="L33" s="44">
        <f t="shared" si="8"/>
        <v>18869.810000000001</v>
      </c>
      <c r="M33" s="79">
        <v>23267.81</v>
      </c>
    </row>
    <row r="34" spans="1:14" ht="21" hidden="1" x14ac:dyDescent="0.35">
      <c r="A34" s="55"/>
      <c r="B34" s="58" t="s">
        <v>37</v>
      </c>
      <c r="C34" s="7">
        <v>3037</v>
      </c>
      <c r="D34" s="59"/>
      <c r="E34" s="59"/>
      <c r="F34" s="137">
        <f t="shared" si="14"/>
        <v>3037</v>
      </c>
      <c r="G34" s="59"/>
      <c r="H34" s="59"/>
      <c r="I34" s="59"/>
      <c r="J34" s="148">
        <f t="shared" si="15"/>
        <v>0</v>
      </c>
      <c r="K34" s="45">
        <f t="shared" si="13"/>
        <v>3037</v>
      </c>
      <c r="L34" s="44">
        <f t="shared" si="8"/>
        <v>16250.36</v>
      </c>
      <c r="M34" s="79">
        <v>19287.36</v>
      </c>
    </row>
    <row r="35" spans="1:14" ht="21" hidden="1" x14ac:dyDescent="0.35">
      <c r="A35" s="55"/>
      <c r="B35" s="58" t="s">
        <v>86</v>
      </c>
      <c r="C35" s="59"/>
      <c r="D35" s="59"/>
      <c r="E35" s="59"/>
      <c r="F35" s="137">
        <f t="shared" si="14"/>
        <v>0</v>
      </c>
      <c r="G35" s="59"/>
      <c r="H35" s="23">
        <f>6952+11316</f>
        <v>18268</v>
      </c>
      <c r="I35" s="59"/>
      <c r="J35" s="148">
        <f t="shared" si="15"/>
        <v>18268</v>
      </c>
      <c r="K35" s="45">
        <f t="shared" si="13"/>
        <v>18268</v>
      </c>
      <c r="L35" s="44">
        <f t="shared" si="8"/>
        <v>16365.460000000006</v>
      </c>
      <c r="M35" s="79">
        <v>34633.460000000006</v>
      </c>
    </row>
    <row r="36" spans="1:14" ht="21" hidden="1" x14ac:dyDescent="0.35">
      <c r="A36" s="55"/>
      <c r="B36" s="58" t="s">
        <v>92</v>
      </c>
      <c r="C36" s="59"/>
      <c r="D36" s="59"/>
      <c r="E36" s="59"/>
      <c r="F36" s="137">
        <f t="shared" si="14"/>
        <v>0</v>
      </c>
      <c r="G36" s="59"/>
      <c r="H36" s="23">
        <v>22898</v>
      </c>
      <c r="I36" s="59"/>
      <c r="J36" s="148">
        <f t="shared" si="15"/>
        <v>22898</v>
      </c>
      <c r="K36" s="45">
        <f t="shared" si="13"/>
        <v>22898</v>
      </c>
      <c r="L36" s="44">
        <f t="shared" si="8"/>
        <v>2784.260000000002</v>
      </c>
      <c r="M36" s="79">
        <v>25682.260000000002</v>
      </c>
    </row>
    <row r="37" spans="1:14" ht="21" hidden="1" x14ac:dyDescent="0.35">
      <c r="A37" s="55"/>
      <c r="B37" s="58" t="s">
        <v>90</v>
      </c>
      <c r="C37" s="59"/>
      <c r="D37" s="59"/>
      <c r="E37" s="59"/>
      <c r="F37" s="137">
        <f t="shared" si="14"/>
        <v>0</v>
      </c>
      <c r="G37" s="59"/>
      <c r="H37" s="23">
        <v>23326</v>
      </c>
      <c r="I37" s="59"/>
      <c r="J37" s="148">
        <f t="shared" si="15"/>
        <v>23326</v>
      </c>
      <c r="K37" s="45">
        <f t="shared" si="13"/>
        <v>23326</v>
      </c>
      <c r="L37" s="44">
        <f t="shared" si="8"/>
        <v>3759.75</v>
      </c>
      <c r="M37" s="79">
        <v>27085.75</v>
      </c>
    </row>
    <row r="38" spans="1:14" ht="21.75" hidden="1" thickBot="1" x14ac:dyDescent="0.4">
      <c r="A38" s="60"/>
      <c r="B38" s="61" t="s">
        <v>91</v>
      </c>
      <c r="C38" s="62"/>
      <c r="D38" s="62"/>
      <c r="E38" s="62"/>
      <c r="F38" s="138">
        <f t="shared" si="14"/>
        <v>0</v>
      </c>
      <c r="G38" s="62"/>
      <c r="H38" s="70">
        <v>36430</v>
      </c>
      <c r="I38" s="62"/>
      <c r="J38" s="153">
        <f t="shared" si="15"/>
        <v>36430</v>
      </c>
      <c r="K38" s="77">
        <f t="shared" si="13"/>
        <v>36430</v>
      </c>
      <c r="L38" s="44">
        <f t="shared" si="8"/>
        <v>969</v>
      </c>
      <c r="M38" s="84">
        <v>37399</v>
      </c>
    </row>
    <row r="39" spans="1:14" ht="21.75" hidden="1" thickBot="1" x14ac:dyDescent="0.4">
      <c r="A39" s="48"/>
      <c r="B39" s="49"/>
      <c r="C39" s="49"/>
      <c r="D39" s="49"/>
      <c r="E39" s="49"/>
      <c r="F39" s="134"/>
      <c r="G39" s="49"/>
      <c r="H39" s="49"/>
      <c r="I39" s="49"/>
      <c r="J39" s="150"/>
      <c r="K39" s="49"/>
      <c r="L39" s="44"/>
      <c r="M39" s="49"/>
    </row>
    <row r="40" spans="1:14" ht="21" hidden="1" x14ac:dyDescent="0.35">
      <c r="A40" s="50">
        <v>4</v>
      </c>
      <c r="B40" s="51" t="s">
        <v>39</v>
      </c>
      <c r="C40" s="51">
        <f t="shared" ref="C40:F40" si="16">SUM(C41:C53)</f>
        <v>39236</v>
      </c>
      <c r="D40" s="51">
        <f t="shared" si="16"/>
        <v>55210</v>
      </c>
      <c r="E40" s="51">
        <f t="shared" si="16"/>
        <v>0</v>
      </c>
      <c r="F40" s="135">
        <f t="shared" si="16"/>
        <v>94446</v>
      </c>
      <c r="G40" s="51">
        <f>SUM(G41:G53)</f>
        <v>18876</v>
      </c>
      <c r="H40" s="51">
        <f t="shared" ref="H40:K40" si="17">SUM(H41:H53)</f>
        <v>0</v>
      </c>
      <c r="I40" s="51">
        <f t="shared" si="17"/>
        <v>0</v>
      </c>
      <c r="J40" s="151">
        <f t="shared" si="17"/>
        <v>0</v>
      </c>
      <c r="K40" s="51">
        <f t="shared" si="17"/>
        <v>113322</v>
      </c>
      <c r="L40" s="44">
        <f t="shared" si="8"/>
        <v>114240</v>
      </c>
      <c r="M40" s="71">
        <v>227562</v>
      </c>
    </row>
    <row r="41" spans="1:14" ht="21" hidden="1" x14ac:dyDescent="0.35">
      <c r="A41" s="42"/>
      <c r="B41" s="43" t="s">
        <v>45</v>
      </c>
      <c r="C41" s="43"/>
      <c r="D41" s="43"/>
      <c r="E41" s="43"/>
      <c r="F41" s="132">
        <f>SUM(C41:E41)</f>
        <v>0</v>
      </c>
      <c r="G41" s="74">
        <v>7788</v>
      </c>
      <c r="H41" s="43"/>
      <c r="I41" s="43"/>
      <c r="J41" s="147"/>
      <c r="K41" s="43">
        <f t="shared" ref="K41:K53" si="18">F41+G41+J41</f>
        <v>7788</v>
      </c>
      <c r="L41" s="92">
        <f t="shared" si="8"/>
        <v>10521</v>
      </c>
      <c r="M41" s="93">
        <v>18309</v>
      </c>
      <c r="N41" s="81"/>
    </row>
    <row r="42" spans="1:14" ht="21" hidden="1" x14ac:dyDescent="0.35">
      <c r="A42" s="42"/>
      <c r="B42" s="43" t="s">
        <v>40</v>
      </c>
      <c r="C42" s="7">
        <v>10627</v>
      </c>
      <c r="D42" s="43"/>
      <c r="E42" s="43"/>
      <c r="F42" s="132">
        <f t="shared" ref="F42:F53" si="19">SUM(C42:E42)</f>
        <v>10627</v>
      </c>
      <c r="G42" s="43"/>
      <c r="H42" s="43"/>
      <c r="I42" s="43"/>
      <c r="J42" s="147"/>
      <c r="K42" s="43">
        <f t="shared" si="18"/>
        <v>10627</v>
      </c>
      <c r="L42" s="92">
        <f t="shared" si="8"/>
        <v>5137.7099999999991</v>
      </c>
      <c r="M42" s="93">
        <v>15764.71</v>
      </c>
      <c r="N42" s="81"/>
    </row>
    <row r="43" spans="1:14" ht="21" hidden="1" x14ac:dyDescent="0.35">
      <c r="A43" s="42"/>
      <c r="B43" s="43" t="s">
        <v>47</v>
      </c>
      <c r="C43" s="43"/>
      <c r="D43" s="43"/>
      <c r="E43" s="43"/>
      <c r="F43" s="132">
        <f t="shared" si="19"/>
        <v>0</v>
      </c>
      <c r="G43" s="74">
        <v>4662</v>
      </c>
      <c r="H43" s="43"/>
      <c r="I43" s="43"/>
      <c r="J43" s="147"/>
      <c r="K43" s="43">
        <f t="shared" si="18"/>
        <v>4662</v>
      </c>
      <c r="L43" s="92">
        <f t="shared" si="8"/>
        <v>81</v>
      </c>
      <c r="M43" s="93">
        <v>4743</v>
      </c>
      <c r="N43" s="81"/>
    </row>
    <row r="44" spans="1:14" ht="21" hidden="1" x14ac:dyDescent="0.35">
      <c r="A44" s="42"/>
      <c r="B44" s="43" t="s">
        <v>48</v>
      </c>
      <c r="C44" s="43"/>
      <c r="D44" s="43"/>
      <c r="E44" s="43"/>
      <c r="F44" s="132">
        <f t="shared" si="19"/>
        <v>0</v>
      </c>
      <c r="G44" s="74">
        <v>3368</v>
      </c>
      <c r="H44" s="43"/>
      <c r="I44" s="43"/>
      <c r="J44" s="147"/>
      <c r="K44" s="43">
        <f t="shared" si="18"/>
        <v>3368</v>
      </c>
      <c r="L44" s="92">
        <f t="shared" si="8"/>
        <v>19402</v>
      </c>
      <c r="M44" s="93">
        <f>37246-14476</f>
        <v>22770</v>
      </c>
      <c r="N44" s="81"/>
    </row>
    <row r="45" spans="1:14" ht="21" hidden="1" x14ac:dyDescent="0.35">
      <c r="A45" s="42"/>
      <c r="B45" s="43" t="s">
        <v>119</v>
      </c>
      <c r="C45" s="43"/>
      <c r="D45" s="43"/>
      <c r="E45" s="43"/>
      <c r="F45" s="132">
        <f t="shared" si="19"/>
        <v>0</v>
      </c>
      <c r="G45" s="43"/>
      <c r="H45" s="43"/>
      <c r="I45" s="43"/>
      <c r="J45" s="147"/>
      <c r="K45" s="43">
        <f t="shared" si="18"/>
        <v>0</v>
      </c>
      <c r="L45" s="92">
        <f t="shared" si="8"/>
        <v>16831</v>
      </c>
      <c r="M45" s="93">
        <v>16831</v>
      </c>
      <c r="N45" s="81"/>
    </row>
    <row r="46" spans="1:14" ht="21" hidden="1" x14ac:dyDescent="0.35">
      <c r="A46" s="42"/>
      <c r="B46" s="43" t="s">
        <v>46</v>
      </c>
      <c r="C46" s="43"/>
      <c r="D46" s="43"/>
      <c r="E46" s="43"/>
      <c r="F46" s="132">
        <f t="shared" si="19"/>
        <v>0</v>
      </c>
      <c r="G46" s="74">
        <v>3058</v>
      </c>
      <c r="H46" s="43"/>
      <c r="I46" s="43"/>
      <c r="J46" s="147"/>
      <c r="K46" s="43">
        <f t="shared" si="18"/>
        <v>3058</v>
      </c>
      <c r="L46" s="92">
        <f t="shared" si="8"/>
        <v>18122</v>
      </c>
      <c r="M46" s="93">
        <v>21180</v>
      </c>
      <c r="N46" s="81"/>
    </row>
    <row r="47" spans="1:14" ht="21" hidden="1" x14ac:dyDescent="0.35">
      <c r="A47" s="42"/>
      <c r="B47" s="43" t="s">
        <v>42</v>
      </c>
      <c r="C47" s="7">
        <v>3675</v>
      </c>
      <c r="D47" s="74">
        <v>10119</v>
      </c>
      <c r="E47" s="43"/>
      <c r="F47" s="132">
        <f t="shared" si="19"/>
        <v>13794</v>
      </c>
      <c r="G47" s="43"/>
      <c r="H47" s="43"/>
      <c r="I47" s="43"/>
      <c r="J47" s="147"/>
      <c r="K47" s="43">
        <f t="shared" si="18"/>
        <v>13794</v>
      </c>
      <c r="L47" s="92">
        <f t="shared" si="8"/>
        <v>7253</v>
      </c>
      <c r="M47" s="93">
        <v>21047</v>
      </c>
      <c r="N47" s="81"/>
    </row>
    <row r="48" spans="1:14" ht="21" hidden="1" x14ac:dyDescent="0.35">
      <c r="A48" s="42"/>
      <c r="B48" s="43" t="s">
        <v>43</v>
      </c>
      <c r="C48" s="7">
        <v>9135</v>
      </c>
      <c r="D48" s="74">
        <v>20803</v>
      </c>
      <c r="E48" s="43"/>
      <c r="F48" s="132">
        <f t="shared" si="19"/>
        <v>29938</v>
      </c>
      <c r="G48" s="43"/>
      <c r="H48" s="43"/>
      <c r="I48" s="43"/>
      <c r="J48" s="147"/>
      <c r="K48" s="43">
        <f t="shared" si="18"/>
        <v>29938</v>
      </c>
      <c r="L48" s="92">
        <f t="shared" si="8"/>
        <v>284.90000000000146</v>
      </c>
      <c r="M48" s="93">
        <f>28222.9+2000</f>
        <v>30222.9</v>
      </c>
      <c r="N48" s="81"/>
    </row>
    <row r="49" spans="1:14" ht="21" hidden="1" x14ac:dyDescent="0.35">
      <c r="A49" s="42"/>
      <c r="B49" s="43" t="s">
        <v>38</v>
      </c>
      <c r="C49" s="7">
        <v>4521</v>
      </c>
      <c r="D49" s="74">
        <v>7717</v>
      </c>
      <c r="E49" s="43"/>
      <c r="F49" s="132">
        <f t="shared" si="19"/>
        <v>12238</v>
      </c>
      <c r="G49" s="43"/>
      <c r="H49" s="43"/>
      <c r="I49" s="43"/>
      <c r="J49" s="147"/>
      <c r="K49" s="43">
        <f t="shared" si="18"/>
        <v>12238</v>
      </c>
      <c r="L49" s="92">
        <f t="shared" si="8"/>
        <v>819</v>
      </c>
      <c r="M49" s="93">
        <v>13057</v>
      </c>
      <c r="N49" s="81"/>
    </row>
    <row r="50" spans="1:14" ht="21" hidden="1" x14ac:dyDescent="0.35">
      <c r="A50" s="42"/>
      <c r="B50" s="43" t="s">
        <v>120</v>
      </c>
      <c r="C50" s="43"/>
      <c r="D50" s="43"/>
      <c r="E50" s="43"/>
      <c r="F50" s="132">
        <f t="shared" si="19"/>
        <v>0</v>
      </c>
      <c r="G50" s="43"/>
      <c r="H50" s="43"/>
      <c r="I50" s="43"/>
      <c r="J50" s="147"/>
      <c r="K50" s="43">
        <f t="shared" si="18"/>
        <v>0</v>
      </c>
      <c r="L50" s="92">
        <f t="shared" si="8"/>
        <v>32073</v>
      </c>
      <c r="M50" s="93">
        <v>32073</v>
      </c>
      <c r="N50" s="81"/>
    </row>
    <row r="51" spans="1:14" ht="21" hidden="1" x14ac:dyDescent="0.35">
      <c r="A51" s="42"/>
      <c r="B51" s="43" t="s">
        <v>44</v>
      </c>
      <c r="C51" s="7">
        <v>7690</v>
      </c>
      <c r="D51" s="74">
        <v>16571</v>
      </c>
      <c r="E51" s="43"/>
      <c r="F51" s="132">
        <f t="shared" si="19"/>
        <v>24261</v>
      </c>
      <c r="G51" s="43"/>
      <c r="H51" s="43"/>
      <c r="I51" s="43"/>
      <c r="J51" s="147"/>
      <c r="K51" s="43">
        <f t="shared" si="18"/>
        <v>24261</v>
      </c>
      <c r="L51" s="92">
        <f t="shared" si="8"/>
        <v>1098.25</v>
      </c>
      <c r="M51" s="93">
        <v>25359.25</v>
      </c>
      <c r="N51" s="81"/>
    </row>
    <row r="52" spans="1:14" ht="21" hidden="1" x14ac:dyDescent="0.35">
      <c r="A52" s="42"/>
      <c r="B52" s="43" t="s">
        <v>41</v>
      </c>
      <c r="C52" s="7">
        <v>3588</v>
      </c>
      <c r="D52" s="43"/>
      <c r="E52" s="43"/>
      <c r="F52" s="132">
        <f t="shared" si="19"/>
        <v>3588</v>
      </c>
      <c r="G52" s="43"/>
      <c r="H52" s="43"/>
      <c r="I52" s="43"/>
      <c r="J52" s="147"/>
      <c r="K52" s="43">
        <f t="shared" si="18"/>
        <v>3588</v>
      </c>
      <c r="L52" s="92">
        <f t="shared" si="8"/>
        <v>2481</v>
      </c>
      <c r="M52" s="93">
        <v>6069</v>
      </c>
      <c r="N52" s="81"/>
    </row>
    <row r="53" spans="1:14" ht="21.75" hidden="1" thickBot="1" x14ac:dyDescent="0.4">
      <c r="A53" s="46"/>
      <c r="B53" s="47" t="s">
        <v>39</v>
      </c>
      <c r="C53" s="47"/>
      <c r="D53" s="47"/>
      <c r="E53" s="47"/>
      <c r="F53" s="133">
        <f t="shared" si="19"/>
        <v>0</v>
      </c>
      <c r="G53" s="47"/>
      <c r="H53" s="47"/>
      <c r="I53" s="47"/>
      <c r="J53" s="149"/>
      <c r="K53" s="47">
        <f t="shared" si="18"/>
        <v>0</v>
      </c>
      <c r="L53" s="92">
        <f t="shared" si="8"/>
        <v>136</v>
      </c>
      <c r="M53" s="93">
        <v>136</v>
      </c>
      <c r="N53" s="81"/>
    </row>
    <row r="54" spans="1:14" ht="21.75" hidden="1" thickBot="1" x14ac:dyDescent="0.4">
      <c r="A54" s="48"/>
      <c r="B54" s="49"/>
      <c r="C54" s="49"/>
      <c r="D54" s="49"/>
      <c r="E54" s="49"/>
      <c r="F54" s="134"/>
      <c r="G54" s="49"/>
      <c r="H54" s="49"/>
      <c r="I54" s="49"/>
      <c r="J54" s="150"/>
      <c r="K54" s="49"/>
      <c r="L54" s="44"/>
      <c r="M54" s="49"/>
      <c r="N54" s="81"/>
    </row>
    <row r="55" spans="1:14" ht="21" hidden="1" x14ac:dyDescent="0.35">
      <c r="A55" s="50">
        <v>5</v>
      </c>
      <c r="B55" s="51" t="s">
        <v>62</v>
      </c>
      <c r="C55" s="51">
        <f t="shared" ref="C55:F55" si="20">SUM(C57:C65)</f>
        <v>1589</v>
      </c>
      <c r="D55" s="51">
        <f t="shared" si="20"/>
        <v>28978</v>
      </c>
      <c r="E55" s="51">
        <f t="shared" si="20"/>
        <v>0</v>
      </c>
      <c r="F55" s="135">
        <f t="shared" si="20"/>
        <v>30567</v>
      </c>
      <c r="G55" s="51">
        <f>SUM(G57:G65)</f>
        <v>26494</v>
      </c>
      <c r="H55" s="51">
        <f t="shared" ref="H55:K55" si="21">SUM(H57:H65)</f>
        <v>0</v>
      </c>
      <c r="I55" s="51">
        <f t="shared" si="21"/>
        <v>0</v>
      </c>
      <c r="J55" s="151">
        <f t="shared" si="21"/>
        <v>0</v>
      </c>
      <c r="K55" s="51">
        <f t="shared" si="21"/>
        <v>57061</v>
      </c>
      <c r="L55" s="44">
        <f>M55-K55</f>
        <v>139640</v>
      </c>
      <c r="M55" s="71">
        <v>196701</v>
      </c>
    </row>
    <row r="56" spans="1:14" ht="21" hidden="1" x14ac:dyDescent="0.35">
      <c r="A56" s="40"/>
      <c r="B56" s="66" t="s">
        <v>62</v>
      </c>
      <c r="C56" s="41"/>
      <c r="D56" s="41"/>
      <c r="E56" s="41"/>
      <c r="F56" s="131"/>
      <c r="G56" s="41"/>
      <c r="H56" s="41"/>
      <c r="I56" s="41"/>
      <c r="J56" s="146"/>
      <c r="K56" s="41"/>
      <c r="L56" s="44">
        <f t="shared" si="8"/>
        <v>2129</v>
      </c>
      <c r="M56" s="82">
        <v>2129</v>
      </c>
      <c r="N56" s="81"/>
    </row>
    <row r="57" spans="1:14" ht="21" hidden="1" x14ac:dyDescent="0.35">
      <c r="A57" s="42"/>
      <c r="B57" s="43" t="s">
        <v>121</v>
      </c>
      <c r="C57" s="43"/>
      <c r="D57" s="43"/>
      <c r="E57" s="43"/>
      <c r="F57" s="132">
        <f>SUM(C57:E57)</f>
        <v>0</v>
      </c>
      <c r="G57" s="74">
        <v>717</v>
      </c>
      <c r="H57" s="43"/>
      <c r="I57" s="43"/>
      <c r="J57" s="147"/>
      <c r="K57" s="43">
        <f t="shared" ref="K57:K65" si="22">F57+G57+J57</f>
        <v>717</v>
      </c>
      <c r="L57" s="44">
        <f t="shared" si="8"/>
        <v>24352</v>
      </c>
      <c r="M57" s="79">
        <v>25069</v>
      </c>
      <c r="N57" s="81"/>
    </row>
    <row r="58" spans="1:14" ht="21" hidden="1" x14ac:dyDescent="0.35">
      <c r="A58" s="42"/>
      <c r="B58" s="43" t="s">
        <v>122</v>
      </c>
      <c r="C58" s="43"/>
      <c r="D58" s="43"/>
      <c r="E58" s="43"/>
      <c r="F58" s="132">
        <f t="shared" ref="F58:F65" si="23">SUM(C58:E58)</f>
        <v>0</v>
      </c>
      <c r="G58" s="43"/>
      <c r="H58" s="43"/>
      <c r="I58" s="43"/>
      <c r="J58" s="147"/>
      <c r="K58" s="43">
        <f t="shared" si="22"/>
        <v>0</v>
      </c>
      <c r="L58" s="44">
        <f t="shared" si="8"/>
        <v>5733</v>
      </c>
      <c r="M58" s="79">
        <v>5733</v>
      </c>
      <c r="N58" s="81"/>
    </row>
    <row r="59" spans="1:14" ht="21" hidden="1" x14ac:dyDescent="0.35">
      <c r="A59" s="42"/>
      <c r="B59" s="43" t="s">
        <v>61</v>
      </c>
      <c r="C59" s="7">
        <v>1589</v>
      </c>
      <c r="D59" s="74">
        <v>5659</v>
      </c>
      <c r="E59" s="43"/>
      <c r="F59" s="132">
        <f t="shared" si="23"/>
        <v>7248</v>
      </c>
      <c r="G59" s="74">
        <v>8890</v>
      </c>
      <c r="H59" s="43"/>
      <c r="I59" s="43"/>
      <c r="J59" s="147"/>
      <c r="K59" s="43">
        <f t="shared" si="22"/>
        <v>16138</v>
      </c>
      <c r="L59" s="44">
        <f t="shared" si="8"/>
        <v>6934</v>
      </c>
      <c r="M59" s="79">
        <v>23072</v>
      </c>
      <c r="N59" s="81"/>
    </row>
    <row r="60" spans="1:14" ht="21" hidden="1" x14ac:dyDescent="0.35">
      <c r="A60" s="42"/>
      <c r="B60" s="43" t="s">
        <v>64</v>
      </c>
      <c r="C60" s="43"/>
      <c r="D60" s="74">
        <v>9536</v>
      </c>
      <c r="E60" s="43"/>
      <c r="F60" s="132">
        <f t="shared" si="23"/>
        <v>9536</v>
      </c>
      <c r="G60" s="74">
        <v>4412</v>
      </c>
      <c r="H60" s="43"/>
      <c r="I60" s="43"/>
      <c r="J60" s="147"/>
      <c r="K60" s="43">
        <f t="shared" si="22"/>
        <v>13948</v>
      </c>
      <c r="L60" s="44">
        <f t="shared" si="8"/>
        <v>11108</v>
      </c>
      <c r="M60" s="79">
        <v>25056</v>
      </c>
      <c r="N60" s="81"/>
    </row>
    <row r="61" spans="1:14" ht="21" hidden="1" x14ac:dyDescent="0.35">
      <c r="A61" s="42"/>
      <c r="B61" s="43" t="s">
        <v>65</v>
      </c>
      <c r="C61" s="43"/>
      <c r="D61" s="43"/>
      <c r="E61" s="43"/>
      <c r="F61" s="132">
        <f t="shared" si="23"/>
        <v>0</v>
      </c>
      <c r="G61" s="74">
        <v>4089</v>
      </c>
      <c r="H61" s="43"/>
      <c r="I61" s="43"/>
      <c r="J61" s="147"/>
      <c r="K61" s="43">
        <f t="shared" si="22"/>
        <v>4089</v>
      </c>
      <c r="L61" s="44">
        <f t="shared" si="8"/>
        <v>9352.11</v>
      </c>
      <c r="M61" s="79">
        <v>13441.11</v>
      </c>
      <c r="N61" s="81"/>
    </row>
    <row r="62" spans="1:14" ht="21" hidden="1" x14ac:dyDescent="0.35">
      <c r="A62" s="42"/>
      <c r="B62" s="43" t="s">
        <v>63</v>
      </c>
      <c r="C62" s="43"/>
      <c r="D62" s="74">
        <v>13783</v>
      </c>
      <c r="E62" s="43"/>
      <c r="F62" s="132">
        <f t="shared" si="23"/>
        <v>13783</v>
      </c>
      <c r="G62" s="74">
        <v>7732</v>
      </c>
      <c r="H62" s="43"/>
      <c r="I62" s="43"/>
      <c r="J62" s="147"/>
      <c r="K62" s="43">
        <f t="shared" si="22"/>
        <v>21515</v>
      </c>
      <c r="L62" s="92">
        <f t="shared" si="8"/>
        <v>4245</v>
      </c>
      <c r="M62" s="91">
        <f>31695-5935</f>
        <v>25760</v>
      </c>
      <c r="N62" s="81"/>
    </row>
    <row r="63" spans="1:14" ht="21" hidden="1" x14ac:dyDescent="0.35">
      <c r="A63" s="42"/>
      <c r="B63" s="43" t="s">
        <v>43</v>
      </c>
      <c r="C63" s="43"/>
      <c r="D63" s="43"/>
      <c r="E63" s="43"/>
      <c r="F63" s="132">
        <f t="shared" si="23"/>
        <v>0</v>
      </c>
      <c r="G63" s="74">
        <v>654</v>
      </c>
      <c r="H63" s="43"/>
      <c r="I63" s="43"/>
      <c r="J63" s="147"/>
      <c r="K63" s="43">
        <f t="shared" si="22"/>
        <v>654</v>
      </c>
      <c r="L63" s="44">
        <f t="shared" si="8"/>
        <v>33916</v>
      </c>
      <c r="M63" s="79">
        <v>34570</v>
      </c>
      <c r="N63" s="81"/>
    </row>
    <row r="64" spans="1:14" ht="21" hidden="1" x14ac:dyDescent="0.35">
      <c r="A64" s="42"/>
      <c r="B64" s="43" t="s">
        <v>123</v>
      </c>
      <c r="C64" s="43"/>
      <c r="D64" s="43"/>
      <c r="E64" s="43"/>
      <c r="F64" s="132">
        <f t="shared" si="23"/>
        <v>0</v>
      </c>
      <c r="G64" s="43"/>
      <c r="H64" s="43"/>
      <c r="I64" s="43"/>
      <c r="J64" s="147"/>
      <c r="K64" s="43">
        <f t="shared" si="22"/>
        <v>0</v>
      </c>
      <c r="L64" s="44">
        <f t="shared" si="8"/>
        <v>19404.54</v>
      </c>
      <c r="M64" s="79">
        <v>19404.54</v>
      </c>
      <c r="N64" s="81"/>
    </row>
    <row r="65" spans="1:18" ht="21.75" hidden="1" thickBot="1" x14ac:dyDescent="0.4">
      <c r="A65" s="46"/>
      <c r="B65" s="47" t="s">
        <v>124</v>
      </c>
      <c r="C65" s="47"/>
      <c r="D65" s="47"/>
      <c r="E65" s="47"/>
      <c r="F65" s="133">
        <f t="shared" si="23"/>
        <v>0</v>
      </c>
      <c r="G65" s="47"/>
      <c r="H65" s="47"/>
      <c r="I65" s="47"/>
      <c r="J65" s="149"/>
      <c r="K65" s="47">
        <f t="shared" si="22"/>
        <v>0</v>
      </c>
      <c r="L65" s="44">
        <f t="shared" si="8"/>
        <v>22466.639999999999</v>
      </c>
      <c r="M65" s="79">
        <v>22466.639999999999</v>
      </c>
      <c r="N65" s="81"/>
    </row>
    <row r="66" spans="1:18" ht="21.75" hidden="1" thickBot="1" x14ac:dyDescent="0.4">
      <c r="A66" s="48"/>
      <c r="B66" s="48"/>
      <c r="C66" s="48"/>
      <c r="D66" s="48"/>
      <c r="E66" s="48"/>
      <c r="F66" s="139"/>
      <c r="G66" s="48"/>
      <c r="H66" s="48"/>
      <c r="I66" s="48"/>
      <c r="J66" s="154"/>
      <c r="K66" s="48"/>
      <c r="L66" s="44"/>
      <c r="M66" s="48"/>
    </row>
    <row r="67" spans="1:18" ht="21" hidden="1" x14ac:dyDescent="0.35">
      <c r="A67" s="50">
        <v>6</v>
      </c>
      <c r="B67" s="51" t="s">
        <v>51</v>
      </c>
      <c r="C67" s="51">
        <f t="shared" ref="C67:F67" si="24">SUM(C68:C78)</f>
        <v>39875</v>
      </c>
      <c r="D67" s="51">
        <f t="shared" si="24"/>
        <v>60747</v>
      </c>
      <c r="E67" s="51">
        <f t="shared" si="24"/>
        <v>0</v>
      </c>
      <c r="F67" s="135">
        <f t="shared" si="24"/>
        <v>100622</v>
      </c>
      <c r="G67" s="51">
        <f>SUM(G68:G78)</f>
        <v>69965</v>
      </c>
      <c r="H67" s="51">
        <f t="shared" ref="H67:K67" si="25">SUM(H68:H78)</f>
        <v>0</v>
      </c>
      <c r="I67" s="51">
        <f t="shared" si="25"/>
        <v>117533</v>
      </c>
      <c r="J67" s="151">
        <f t="shared" si="25"/>
        <v>117533</v>
      </c>
      <c r="K67" s="51">
        <f t="shared" si="25"/>
        <v>288120</v>
      </c>
      <c r="L67" s="92">
        <f t="shared" si="8"/>
        <v>-18422</v>
      </c>
      <c r="M67" s="94">
        <v>269698</v>
      </c>
      <c r="O67" s="81"/>
    </row>
    <row r="68" spans="1:18" ht="21" hidden="1" x14ac:dyDescent="0.35">
      <c r="A68" s="42"/>
      <c r="B68" s="43" t="s">
        <v>58</v>
      </c>
      <c r="C68" s="43"/>
      <c r="D68" s="43"/>
      <c r="E68" s="43"/>
      <c r="F68" s="132">
        <f>SUM(C68:E68)</f>
        <v>0</v>
      </c>
      <c r="G68" s="74">
        <v>19120</v>
      </c>
      <c r="H68" s="43"/>
      <c r="I68" s="23">
        <v>40218</v>
      </c>
      <c r="J68" s="155">
        <f>SUM(H68:I68)</f>
        <v>40218</v>
      </c>
      <c r="K68" s="43">
        <f t="shared" ref="K68:K78" si="26">F68+G68+J68</f>
        <v>59338</v>
      </c>
      <c r="L68" s="92">
        <f t="shared" si="8"/>
        <v>-12852</v>
      </c>
      <c r="M68" s="43">
        <v>46486</v>
      </c>
      <c r="O68" s="81"/>
      <c r="Q68" s="81"/>
      <c r="R68" s="81"/>
    </row>
    <row r="69" spans="1:18" ht="21" hidden="1" x14ac:dyDescent="0.35">
      <c r="A69" s="42"/>
      <c r="B69" s="43" t="s">
        <v>59</v>
      </c>
      <c r="C69" s="43"/>
      <c r="D69" s="43"/>
      <c r="E69" s="43"/>
      <c r="F69" s="132">
        <f t="shared" ref="F69:F78" si="27">SUM(C69:E69)</f>
        <v>0</v>
      </c>
      <c r="G69" s="74">
        <v>17402</v>
      </c>
      <c r="H69" s="43"/>
      <c r="I69" s="23">
        <v>41938</v>
      </c>
      <c r="J69" s="155">
        <f t="shared" ref="J69:J78" si="28">SUM(H69:I69)</f>
        <v>41938</v>
      </c>
      <c r="K69" s="43">
        <f t="shared" si="26"/>
        <v>59340</v>
      </c>
      <c r="L69" s="92">
        <f t="shared" si="8"/>
        <v>-27296</v>
      </c>
      <c r="M69" s="43">
        <v>32044</v>
      </c>
      <c r="O69" s="81"/>
      <c r="Q69" s="81"/>
      <c r="R69" s="81"/>
    </row>
    <row r="70" spans="1:18" ht="21" hidden="1" x14ac:dyDescent="0.35">
      <c r="A70" s="42"/>
      <c r="B70" s="43" t="s">
        <v>57</v>
      </c>
      <c r="C70" s="43"/>
      <c r="D70" s="74">
        <v>10023</v>
      </c>
      <c r="E70" s="43"/>
      <c r="F70" s="132">
        <f t="shared" si="27"/>
        <v>10023</v>
      </c>
      <c r="G70" s="43"/>
      <c r="H70" s="43"/>
      <c r="I70" s="43"/>
      <c r="J70" s="155">
        <f t="shared" si="28"/>
        <v>0</v>
      </c>
      <c r="K70" s="43">
        <f t="shared" si="26"/>
        <v>10023</v>
      </c>
      <c r="L70" s="92">
        <f t="shared" si="8"/>
        <v>2702</v>
      </c>
      <c r="M70" s="43">
        <v>12725</v>
      </c>
      <c r="O70" s="81"/>
      <c r="Q70" s="81"/>
      <c r="R70" s="81"/>
    </row>
    <row r="71" spans="1:18" ht="21" hidden="1" x14ac:dyDescent="0.35">
      <c r="A71" s="42"/>
      <c r="B71" s="43" t="s">
        <v>10</v>
      </c>
      <c r="C71" s="7">
        <v>9900</v>
      </c>
      <c r="D71" s="74">
        <v>16032</v>
      </c>
      <c r="E71" s="43"/>
      <c r="F71" s="132">
        <f t="shared" si="27"/>
        <v>25932</v>
      </c>
      <c r="G71" s="43"/>
      <c r="H71" s="43"/>
      <c r="I71" s="43"/>
      <c r="J71" s="155">
        <f t="shared" si="28"/>
        <v>0</v>
      </c>
      <c r="K71" s="43">
        <f t="shared" si="26"/>
        <v>25932</v>
      </c>
      <c r="L71" s="92">
        <f t="shared" si="8"/>
        <v>1536</v>
      </c>
      <c r="M71" s="43">
        <v>27468</v>
      </c>
      <c r="O71" s="81"/>
      <c r="Q71" s="81"/>
      <c r="R71" s="81"/>
    </row>
    <row r="72" spans="1:18" ht="21" hidden="1" x14ac:dyDescent="0.35">
      <c r="A72" s="42"/>
      <c r="B72" s="43" t="s">
        <v>60</v>
      </c>
      <c r="C72" s="43"/>
      <c r="D72" s="43"/>
      <c r="E72" s="43"/>
      <c r="F72" s="132">
        <f t="shared" si="27"/>
        <v>0</v>
      </c>
      <c r="G72" s="74">
        <v>1164</v>
      </c>
      <c r="H72" s="43"/>
      <c r="I72" s="23">
        <v>19923</v>
      </c>
      <c r="J72" s="155">
        <f t="shared" si="28"/>
        <v>19923</v>
      </c>
      <c r="K72" s="43">
        <f t="shared" si="26"/>
        <v>21087</v>
      </c>
      <c r="L72" s="92">
        <f t="shared" si="8"/>
        <v>12277</v>
      </c>
      <c r="M72" s="95">
        <v>33364</v>
      </c>
      <c r="O72" s="81"/>
      <c r="Q72" s="81"/>
      <c r="R72" s="81"/>
    </row>
    <row r="73" spans="1:18" ht="21" hidden="1" x14ac:dyDescent="0.35">
      <c r="A73" s="42"/>
      <c r="B73" s="43" t="s">
        <v>56</v>
      </c>
      <c r="C73" s="7">
        <v>700</v>
      </c>
      <c r="D73" s="43"/>
      <c r="E73" s="43"/>
      <c r="F73" s="132">
        <f t="shared" si="27"/>
        <v>700</v>
      </c>
      <c r="G73" s="74">
        <v>14652</v>
      </c>
      <c r="H73" s="43"/>
      <c r="I73" s="23">
        <v>15312</v>
      </c>
      <c r="J73" s="155">
        <f t="shared" si="28"/>
        <v>15312</v>
      </c>
      <c r="K73" s="43">
        <f t="shared" si="26"/>
        <v>30664</v>
      </c>
      <c r="L73" s="92">
        <f t="shared" si="8"/>
        <v>-1753</v>
      </c>
      <c r="M73" s="43">
        <v>28911</v>
      </c>
      <c r="O73" s="81"/>
      <c r="Q73" s="81"/>
    </row>
    <row r="74" spans="1:18" ht="21" hidden="1" x14ac:dyDescent="0.35">
      <c r="A74" s="42"/>
      <c r="B74" s="43" t="s">
        <v>52</v>
      </c>
      <c r="C74" s="7">
        <v>9550</v>
      </c>
      <c r="D74" s="74">
        <v>8273</v>
      </c>
      <c r="E74" s="43"/>
      <c r="F74" s="132">
        <f t="shared" si="27"/>
        <v>17823</v>
      </c>
      <c r="G74" s="43"/>
      <c r="H74" s="43"/>
      <c r="I74" s="43"/>
      <c r="J74" s="155">
        <f t="shared" si="28"/>
        <v>0</v>
      </c>
      <c r="K74" s="43">
        <f t="shared" si="26"/>
        <v>17823</v>
      </c>
      <c r="L74" s="92">
        <f t="shared" ref="L74:L117" si="29">M74-K74</f>
        <v>333</v>
      </c>
      <c r="M74" s="43">
        <v>18156</v>
      </c>
      <c r="O74" s="81"/>
      <c r="Q74" s="81"/>
      <c r="R74" s="81"/>
    </row>
    <row r="75" spans="1:18" ht="21" hidden="1" x14ac:dyDescent="0.35">
      <c r="A75" s="42"/>
      <c r="B75" s="43" t="s">
        <v>55</v>
      </c>
      <c r="C75" s="7">
        <v>700</v>
      </c>
      <c r="D75" s="74">
        <v>8978</v>
      </c>
      <c r="E75" s="43"/>
      <c r="F75" s="132">
        <f t="shared" si="27"/>
        <v>9678</v>
      </c>
      <c r="G75" s="74">
        <v>3731</v>
      </c>
      <c r="H75" s="43"/>
      <c r="I75" s="43"/>
      <c r="J75" s="155">
        <f t="shared" si="28"/>
        <v>0</v>
      </c>
      <c r="K75" s="43">
        <f t="shared" si="26"/>
        <v>13409</v>
      </c>
      <c r="L75" s="92">
        <f t="shared" si="29"/>
        <v>2451</v>
      </c>
      <c r="M75" s="43">
        <v>15860</v>
      </c>
      <c r="O75" s="81"/>
      <c r="Q75" s="81"/>
      <c r="R75" s="81"/>
    </row>
    <row r="76" spans="1:18" ht="21" hidden="1" x14ac:dyDescent="0.35">
      <c r="A76" s="42"/>
      <c r="B76" s="43" t="s">
        <v>54</v>
      </c>
      <c r="C76" s="7">
        <v>7600</v>
      </c>
      <c r="D76" s="74">
        <v>7067</v>
      </c>
      <c r="E76" s="43"/>
      <c r="F76" s="132">
        <f t="shared" si="27"/>
        <v>14667</v>
      </c>
      <c r="G76" s="74">
        <v>3350</v>
      </c>
      <c r="H76" s="43"/>
      <c r="I76" s="43"/>
      <c r="J76" s="155">
        <f t="shared" si="28"/>
        <v>0</v>
      </c>
      <c r="K76" s="43">
        <f t="shared" si="26"/>
        <v>18017</v>
      </c>
      <c r="L76" s="44">
        <f t="shared" si="29"/>
        <v>182</v>
      </c>
      <c r="M76" s="43">
        <v>18199</v>
      </c>
      <c r="O76" s="81"/>
      <c r="Q76" s="81"/>
      <c r="R76" s="81"/>
    </row>
    <row r="77" spans="1:18" ht="21" hidden="1" x14ac:dyDescent="0.35">
      <c r="A77" s="42"/>
      <c r="B77" s="43" t="s">
        <v>51</v>
      </c>
      <c r="C77" s="7">
        <v>5450</v>
      </c>
      <c r="D77" s="43"/>
      <c r="E77" s="43"/>
      <c r="F77" s="132">
        <f t="shared" si="27"/>
        <v>5450</v>
      </c>
      <c r="G77" s="74">
        <v>10546</v>
      </c>
      <c r="H77" s="43"/>
      <c r="I77" s="31">
        <v>142</v>
      </c>
      <c r="J77" s="155">
        <f t="shared" si="28"/>
        <v>142</v>
      </c>
      <c r="K77" s="43">
        <f t="shared" si="26"/>
        <v>16138</v>
      </c>
      <c r="L77" s="44">
        <f t="shared" si="29"/>
        <v>830</v>
      </c>
      <c r="M77" s="43">
        <v>16968</v>
      </c>
      <c r="O77" s="81"/>
      <c r="Q77" s="81"/>
      <c r="R77" s="81"/>
    </row>
    <row r="78" spans="1:18" ht="21.75" hidden="1" thickBot="1" x14ac:dyDescent="0.4">
      <c r="A78" s="46"/>
      <c r="B78" s="47" t="s">
        <v>53</v>
      </c>
      <c r="C78" s="73">
        <v>5975</v>
      </c>
      <c r="D78" s="75">
        <v>10374</v>
      </c>
      <c r="E78" s="47"/>
      <c r="F78" s="133">
        <f t="shared" si="27"/>
        <v>16349</v>
      </c>
      <c r="G78" s="47"/>
      <c r="H78" s="47"/>
      <c r="I78" s="47"/>
      <c r="J78" s="156">
        <f t="shared" si="28"/>
        <v>0</v>
      </c>
      <c r="K78" s="47">
        <f t="shared" si="26"/>
        <v>16349</v>
      </c>
      <c r="L78" s="44">
        <f t="shared" si="29"/>
        <v>3168</v>
      </c>
      <c r="M78" s="43">
        <v>19517</v>
      </c>
      <c r="O78" s="81"/>
      <c r="Q78" s="81"/>
      <c r="R78" s="81"/>
    </row>
    <row r="79" spans="1:18" ht="21.75" hidden="1" thickBot="1" x14ac:dyDescent="0.4">
      <c r="A79" s="48"/>
      <c r="B79" s="49"/>
      <c r="C79" s="49"/>
      <c r="D79" s="49"/>
      <c r="E79" s="49"/>
      <c r="F79" s="134"/>
      <c r="G79" s="49"/>
      <c r="H79" s="49"/>
      <c r="I79" s="49"/>
      <c r="J79" s="150"/>
      <c r="K79" s="49"/>
      <c r="L79" s="44"/>
      <c r="M79" s="49"/>
      <c r="O79" s="86"/>
      <c r="Q79" s="81"/>
      <c r="R79" s="81"/>
    </row>
    <row r="80" spans="1:18" ht="21" hidden="1" x14ac:dyDescent="0.35">
      <c r="A80" s="50">
        <v>7</v>
      </c>
      <c r="B80" s="51" t="s">
        <v>14</v>
      </c>
      <c r="C80" s="51">
        <f t="shared" ref="C80:F80" si="30">SUM(C81:C85)</f>
        <v>1624</v>
      </c>
      <c r="D80" s="51">
        <f t="shared" si="30"/>
        <v>0</v>
      </c>
      <c r="E80" s="51">
        <f t="shared" si="30"/>
        <v>22151</v>
      </c>
      <c r="F80" s="135">
        <f t="shared" si="30"/>
        <v>23775</v>
      </c>
      <c r="G80" s="51">
        <f>SUM(G81:G85)</f>
        <v>30000</v>
      </c>
      <c r="H80" s="51">
        <f>SUM(H81:H85)</f>
        <v>105976</v>
      </c>
      <c r="I80" s="51">
        <f t="shared" ref="I80:K80" si="31">SUM(I81:I85)</f>
        <v>0</v>
      </c>
      <c r="J80" s="151">
        <f t="shared" si="31"/>
        <v>105976</v>
      </c>
      <c r="K80" s="51">
        <f t="shared" si="31"/>
        <v>159751</v>
      </c>
      <c r="L80" s="44">
        <f t="shared" si="29"/>
        <v>19468.190000000002</v>
      </c>
      <c r="M80" s="71">
        <f>M81+M82+M83+M84+M85</f>
        <v>179219.19</v>
      </c>
      <c r="N80" s="86"/>
      <c r="R80" s="86"/>
    </row>
    <row r="81" spans="1:13" ht="21" hidden="1" x14ac:dyDescent="0.35">
      <c r="A81" s="42"/>
      <c r="B81" s="43" t="s">
        <v>85</v>
      </c>
      <c r="C81" s="43"/>
      <c r="D81" s="43"/>
      <c r="E81" s="43"/>
      <c r="F81" s="132">
        <f>SUM(C81:E81)</f>
        <v>0</v>
      </c>
      <c r="G81" s="43"/>
      <c r="H81" s="23">
        <v>62182</v>
      </c>
      <c r="I81" s="43"/>
      <c r="J81" s="147">
        <f>SUM(H81:I81)</f>
        <v>62182</v>
      </c>
      <c r="K81" s="43">
        <f>F81+G81+J81</f>
        <v>62182</v>
      </c>
      <c r="L81" s="43">
        <f t="shared" si="29"/>
        <v>123</v>
      </c>
      <c r="M81" s="88">
        <f>62190+115</f>
        <v>62305</v>
      </c>
    </row>
    <row r="82" spans="1:13" ht="21" hidden="1" x14ac:dyDescent="0.35">
      <c r="A82" s="42"/>
      <c r="B82" s="43" t="s">
        <v>82</v>
      </c>
      <c r="C82" s="43"/>
      <c r="D82" s="43"/>
      <c r="E82" s="43"/>
      <c r="F82" s="132">
        <f t="shared" ref="F82:F85" si="32">SUM(C82:E82)</f>
        <v>0</v>
      </c>
      <c r="G82" s="43"/>
      <c r="H82" s="23">
        <v>35348</v>
      </c>
      <c r="I82" s="43"/>
      <c r="J82" s="147">
        <f t="shared" ref="J82:J85" si="33">SUM(H82:I82)</f>
        <v>35348</v>
      </c>
      <c r="K82" s="43">
        <f>F82+G82+J82</f>
        <v>35348</v>
      </c>
      <c r="L82" s="43">
        <f t="shared" si="29"/>
        <v>1915.1900000000023</v>
      </c>
      <c r="M82" s="89">
        <v>37263.19</v>
      </c>
    </row>
    <row r="83" spans="1:13" ht="21" hidden="1" x14ac:dyDescent="0.35">
      <c r="A83" s="42"/>
      <c r="B83" s="43" t="s">
        <v>14</v>
      </c>
      <c r="C83" s="43"/>
      <c r="D83" s="43"/>
      <c r="E83" s="74">
        <v>11407</v>
      </c>
      <c r="F83" s="132">
        <f t="shared" si="32"/>
        <v>11407</v>
      </c>
      <c r="G83" s="74">
        <v>12715</v>
      </c>
      <c r="H83" s="23">
        <f>7457+989</f>
        <v>8446</v>
      </c>
      <c r="I83" s="43"/>
      <c r="J83" s="147">
        <f t="shared" si="33"/>
        <v>8446</v>
      </c>
      <c r="K83" s="43">
        <f>F83+G83+J83</f>
        <v>32568</v>
      </c>
      <c r="L83" s="43">
        <f t="shared" si="29"/>
        <v>890</v>
      </c>
      <c r="M83" s="90">
        <v>33458</v>
      </c>
    </row>
    <row r="84" spans="1:13" ht="21" hidden="1" x14ac:dyDescent="0.35">
      <c r="A84" s="42"/>
      <c r="B84" s="43" t="s">
        <v>16</v>
      </c>
      <c r="C84" s="43"/>
      <c r="D84" s="43"/>
      <c r="E84" s="74">
        <v>4810</v>
      </c>
      <c r="F84" s="132">
        <f t="shared" si="32"/>
        <v>4810</v>
      </c>
      <c r="G84" s="74">
        <v>12631</v>
      </c>
      <c r="H84" s="43"/>
      <c r="I84" s="43"/>
      <c r="J84" s="147">
        <f t="shared" si="33"/>
        <v>0</v>
      </c>
      <c r="K84" s="43">
        <f>F84+G84+J84</f>
        <v>17441</v>
      </c>
      <c r="L84" s="43">
        <f t="shared" si="29"/>
        <v>7927</v>
      </c>
      <c r="M84" s="88">
        <v>25368</v>
      </c>
    </row>
    <row r="85" spans="1:13" ht="21.75" hidden="1" thickBot="1" x14ac:dyDescent="0.4">
      <c r="A85" s="46"/>
      <c r="B85" s="47" t="s">
        <v>17</v>
      </c>
      <c r="C85" s="73">
        <v>1624</v>
      </c>
      <c r="D85" s="47"/>
      <c r="E85" s="75">
        <v>5934</v>
      </c>
      <c r="F85" s="133">
        <f t="shared" si="32"/>
        <v>7558</v>
      </c>
      <c r="G85" s="75">
        <v>4654</v>
      </c>
      <c r="H85" s="47"/>
      <c r="I85" s="47"/>
      <c r="J85" s="149">
        <f t="shared" si="33"/>
        <v>0</v>
      </c>
      <c r="K85" s="47">
        <f>F85+G85+J85</f>
        <v>12212</v>
      </c>
      <c r="L85" s="43">
        <f t="shared" si="29"/>
        <v>8613</v>
      </c>
      <c r="M85" s="88">
        <v>20825</v>
      </c>
    </row>
    <row r="86" spans="1:13" ht="21.75" hidden="1" thickBot="1" x14ac:dyDescent="0.4">
      <c r="A86" s="48"/>
      <c r="B86" s="48"/>
      <c r="C86" s="48"/>
      <c r="D86" s="48"/>
      <c r="E86" s="48"/>
      <c r="F86" s="139"/>
      <c r="G86" s="48"/>
      <c r="H86" s="48"/>
      <c r="I86" s="48"/>
      <c r="J86" s="154"/>
      <c r="K86" s="48"/>
      <c r="L86" s="87"/>
      <c r="M86" s="48"/>
    </row>
    <row r="87" spans="1:13" ht="21" hidden="1" x14ac:dyDescent="0.35">
      <c r="A87" s="50">
        <v>8</v>
      </c>
      <c r="B87" s="51" t="s">
        <v>88</v>
      </c>
      <c r="C87" s="51">
        <f t="shared" ref="C87:F87" si="34">SUM(C88:C91)</f>
        <v>0</v>
      </c>
      <c r="D87" s="51">
        <f t="shared" si="34"/>
        <v>0</v>
      </c>
      <c r="E87" s="51">
        <f t="shared" si="34"/>
        <v>0</v>
      </c>
      <c r="F87" s="135">
        <f t="shared" si="34"/>
        <v>0</v>
      </c>
      <c r="G87" s="51">
        <f>SUM(G88:G91)</f>
        <v>0</v>
      </c>
      <c r="H87" s="51">
        <f t="shared" ref="H87:K87" si="35">SUM(H88:H91)</f>
        <v>10955</v>
      </c>
      <c r="I87" s="51">
        <f t="shared" si="35"/>
        <v>0</v>
      </c>
      <c r="J87" s="151">
        <f t="shared" si="35"/>
        <v>10955</v>
      </c>
      <c r="K87" s="51">
        <f t="shared" si="35"/>
        <v>10955</v>
      </c>
      <c r="L87" s="44">
        <f t="shared" si="29"/>
        <v>121823</v>
      </c>
      <c r="M87" s="71">
        <v>132778</v>
      </c>
    </row>
    <row r="88" spans="1:13" ht="21" hidden="1" x14ac:dyDescent="0.35">
      <c r="A88" s="42"/>
      <c r="B88" s="43" t="s">
        <v>125</v>
      </c>
      <c r="C88" s="43"/>
      <c r="D88" s="43"/>
      <c r="E88" s="43"/>
      <c r="F88" s="132">
        <f>SUM(C88:E88)</f>
        <v>0</v>
      </c>
      <c r="G88" s="43"/>
      <c r="H88" s="43"/>
      <c r="I88" s="43"/>
      <c r="J88" s="147">
        <f>SUM(H88:I88)</f>
        <v>0</v>
      </c>
      <c r="K88" s="43">
        <f>F88+G88+J88</f>
        <v>0</v>
      </c>
      <c r="L88" s="44">
        <f t="shared" si="29"/>
        <v>40138</v>
      </c>
      <c r="M88" s="79">
        <v>40138</v>
      </c>
    </row>
    <row r="89" spans="1:13" ht="21" hidden="1" x14ac:dyDescent="0.35">
      <c r="A89" s="42"/>
      <c r="B89" s="43" t="s">
        <v>87</v>
      </c>
      <c r="C89" s="43"/>
      <c r="D89" s="43"/>
      <c r="E89" s="43"/>
      <c r="F89" s="132">
        <f t="shared" ref="F89:F91" si="36">SUM(C89:E89)</f>
        <v>0</v>
      </c>
      <c r="G89" s="43"/>
      <c r="H89" s="23">
        <v>10955</v>
      </c>
      <c r="I89" s="43"/>
      <c r="J89" s="147">
        <f t="shared" ref="J89:J91" si="37">SUM(H89:I89)</f>
        <v>10955</v>
      </c>
      <c r="K89" s="43">
        <f>F89+G89+J89</f>
        <v>10955</v>
      </c>
      <c r="L89" s="44">
        <f t="shared" si="29"/>
        <v>23239</v>
      </c>
      <c r="M89" s="79">
        <v>34194</v>
      </c>
    </row>
    <row r="90" spans="1:13" ht="21" hidden="1" x14ac:dyDescent="0.35">
      <c r="A90" s="63"/>
      <c r="B90" s="64" t="s">
        <v>126</v>
      </c>
      <c r="C90" s="64"/>
      <c r="D90" s="64"/>
      <c r="E90" s="64"/>
      <c r="F90" s="132">
        <f t="shared" si="36"/>
        <v>0</v>
      </c>
      <c r="G90" s="64"/>
      <c r="H90" s="64"/>
      <c r="I90" s="64"/>
      <c r="J90" s="147">
        <f t="shared" si="37"/>
        <v>0</v>
      </c>
      <c r="K90" s="43">
        <f>F90+G90+J90</f>
        <v>0</v>
      </c>
      <c r="L90" s="44">
        <f t="shared" si="29"/>
        <v>25439</v>
      </c>
      <c r="M90" s="79">
        <v>25439</v>
      </c>
    </row>
    <row r="91" spans="1:13" ht="21.75" hidden="1" thickBot="1" x14ac:dyDescent="0.4">
      <c r="A91" s="46"/>
      <c r="B91" s="47" t="s">
        <v>127</v>
      </c>
      <c r="C91" s="47"/>
      <c r="D91" s="47"/>
      <c r="E91" s="47"/>
      <c r="F91" s="133">
        <f t="shared" si="36"/>
        <v>0</v>
      </c>
      <c r="G91" s="47"/>
      <c r="H91" s="47"/>
      <c r="I91" s="47"/>
      <c r="J91" s="149">
        <f t="shared" si="37"/>
        <v>0</v>
      </c>
      <c r="K91" s="47">
        <f>F91+G91+J91</f>
        <v>0</v>
      </c>
      <c r="L91" s="44">
        <f t="shared" si="29"/>
        <v>33007</v>
      </c>
      <c r="M91" s="79">
        <v>33007</v>
      </c>
    </row>
    <row r="92" spans="1:13" ht="21.75" hidden="1" thickBot="1" x14ac:dyDescent="0.4">
      <c r="A92" s="48"/>
      <c r="B92" s="49"/>
      <c r="C92" s="49"/>
      <c r="D92" s="49"/>
      <c r="E92" s="49"/>
      <c r="F92" s="134"/>
      <c r="G92" s="49"/>
      <c r="H92" s="49"/>
      <c r="I92" s="49"/>
      <c r="J92" s="150"/>
      <c r="K92" s="49"/>
      <c r="L92" s="44"/>
      <c r="M92" s="49"/>
    </row>
    <row r="93" spans="1:13" ht="21" hidden="1" x14ac:dyDescent="0.35">
      <c r="A93" s="52">
        <v>9</v>
      </c>
      <c r="B93" s="53" t="s">
        <v>50</v>
      </c>
      <c r="C93" s="54">
        <f t="shared" ref="C93:F93" si="38">SUM(C94:C98)</f>
        <v>5100</v>
      </c>
      <c r="D93" s="54">
        <f t="shared" si="38"/>
        <v>0</v>
      </c>
      <c r="E93" s="54">
        <f t="shared" si="38"/>
        <v>0</v>
      </c>
      <c r="F93" s="136">
        <f t="shared" si="38"/>
        <v>5100</v>
      </c>
      <c r="G93" s="54">
        <f>SUM(G94:G98)</f>
        <v>11626</v>
      </c>
      <c r="H93" s="54">
        <f t="shared" ref="H93:K93" si="39">SUM(H94:H98)</f>
        <v>27049</v>
      </c>
      <c r="I93" s="54">
        <f t="shared" si="39"/>
        <v>82983</v>
      </c>
      <c r="J93" s="152">
        <f t="shared" si="39"/>
        <v>110032</v>
      </c>
      <c r="K93" s="54">
        <f t="shared" si="39"/>
        <v>126758</v>
      </c>
      <c r="L93" s="44">
        <f t="shared" si="29"/>
        <v>99439</v>
      </c>
      <c r="M93" s="71">
        <v>226197</v>
      </c>
    </row>
    <row r="94" spans="1:13" ht="21" hidden="1" x14ac:dyDescent="0.35">
      <c r="A94" s="55"/>
      <c r="B94" s="58" t="s">
        <v>74</v>
      </c>
      <c r="C94" s="59"/>
      <c r="D94" s="59"/>
      <c r="E94" s="59"/>
      <c r="F94" s="140">
        <f>SUM(C94:E94)</f>
        <v>0</v>
      </c>
      <c r="G94" s="74">
        <v>871</v>
      </c>
      <c r="H94" s="59"/>
      <c r="I94" s="23">
        <v>22333</v>
      </c>
      <c r="J94" s="157">
        <f>SUM(H94:I94)</f>
        <v>22333</v>
      </c>
      <c r="K94" s="43">
        <f>F94+G94+J94</f>
        <v>23204</v>
      </c>
      <c r="L94" s="44">
        <f t="shared" si="29"/>
        <v>2761</v>
      </c>
      <c r="M94" s="79">
        <v>25965</v>
      </c>
    </row>
    <row r="95" spans="1:13" ht="21" hidden="1" x14ac:dyDescent="0.35">
      <c r="A95" s="55"/>
      <c r="B95" s="58" t="s">
        <v>128</v>
      </c>
      <c r="C95" s="59"/>
      <c r="D95" s="59"/>
      <c r="E95" s="59"/>
      <c r="F95" s="140">
        <f t="shared" ref="F95:F98" si="40">SUM(C95:E95)</f>
        <v>0</v>
      </c>
      <c r="G95" s="59"/>
      <c r="H95" s="59"/>
      <c r="I95" s="23">
        <v>29548</v>
      </c>
      <c r="J95" s="157">
        <f t="shared" ref="J95:J98" si="41">SUM(H95:I95)</f>
        <v>29548</v>
      </c>
      <c r="K95" s="43">
        <f>F95+G95+J95</f>
        <v>29548</v>
      </c>
      <c r="L95" s="44">
        <f t="shared" si="29"/>
        <v>6640</v>
      </c>
      <c r="M95" s="79">
        <v>36188</v>
      </c>
    </row>
    <row r="96" spans="1:13" ht="21" hidden="1" x14ac:dyDescent="0.35">
      <c r="A96" s="55"/>
      <c r="B96" s="58" t="s">
        <v>50</v>
      </c>
      <c r="C96" s="59"/>
      <c r="D96" s="59"/>
      <c r="E96" s="59"/>
      <c r="F96" s="140">
        <f t="shared" si="40"/>
        <v>0</v>
      </c>
      <c r="G96" s="74">
        <v>4581</v>
      </c>
      <c r="H96" s="23">
        <v>6685</v>
      </c>
      <c r="I96" s="23">
        <v>4639</v>
      </c>
      <c r="J96" s="157">
        <f t="shared" si="41"/>
        <v>11324</v>
      </c>
      <c r="K96" s="43">
        <f>F96+G96+J96</f>
        <v>15905</v>
      </c>
      <c r="L96" s="44">
        <f t="shared" si="29"/>
        <v>41280</v>
      </c>
      <c r="M96" s="79">
        <v>57185</v>
      </c>
    </row>
    <row r="97" spans="1:13" ht="21" hidden="1" x14ac:dyDescent="0.35">
      <c r="A97" s="55"/>
      <c r="B97" s="58" t="s">
        <v>93</v>
      </c>
      <c r="C97" s="59"/>
      <c r="D97" s="59"/>
      <c r="E97" s="59"/>
      <c r="F97" s="140">
        <f t="shared" si="40"/>
        <v>0</v>
      </c>
      <c r="G97" s="59"/>
      <c r="H97" s="23">
        <v>20364</v>
      </c>
      <c r="I97" s="23">
        <v>26463</v>
      </c>
      <c r="J97" s="157">
        <f t="shared" si="41"/>
        <v>46827</v>
      </c>
      <c r="K97" s="43">
        <f>F97+G97+J97</f>
        <v>46827</v>
      </c>
      <c r="L97" s="44">
        <f t="shared" si="29"/>
        <v>17765</v>
      </c>
      <c r="M97" s="79">
        <v>64592</v>
      </c>
    </row>
    <row r="98" spans="1:13" ht="21.75" hidden="1" thickBot="1" x14ac:dyDescent="0.4">
      <c r="A98" s="60"/>
      <c r="B98" s="61" t="s">
        <v>49</v>
      </c>
      <c r="C98" s="73">
        <v>5100</v>
      </c>
      <c r="D98" s="62"/>
      <c r="E98" s="62"/>
      <c r="F98" s="133">
        <f t="shared" si="40"/>
        <v>5100</v>
      </c>
      <c r="G98" s="75">
        <v>6174</v>
      </c>
      <c r="H98" s="62"/>
      <c r="I98" s="62"/>
      <c r="J98" s="156">
        <f t="shared" si="41"/>
        <v>0</v>
      </c>
      <c r="K98" s="47">
        <f>F98+G98+J98</f>
        <v>11274</v>
      </c>
      <c r="L98" s="44">
        <f t="shared" si="29"/>
        <v>30993</v>
      </c>
      <c r="M98" s="79">
        <v>42267</v>
      </c>
    </row>
    <row r="99" spans="1:13" ht="21.75" hidden="1" thickBot="1" x14ac:dyDescent="0.4">
      <c r="A99" s="48"/>
      <c r="B99" s="49"/>
      <c r="C99" s="49"/>
      <c r="D99" s="49"/>
      <c r="E99" s="49"/>
      <c r="F99" s="134"/>
      <c r="G99" s="49"/>
      <c r="H99" s="49"/>
      <c r="I99" s="49"/>
      <c r="J99" s="150"/>
      <c r="K99" s="49"/>
      <c r="L99" s="44"/>
      <c r="M99" s="49"/>
    </row>
    <row r="100" spans="1:13" ht="21" hidden="1" x14ac:dyDescent="0.35">
      <c r="A100" s="50">
        <v>10</v>
      </c>
      <c r="B100" s="51" t="s">
        <v>73</v>
      </c>
      <c r="C100" s="51">
        <f t="shared" ref="C100:F100" si="42">SUM(C101:C104)</f>
        <v>0</v>
      </c>
      <c r="D100" s="51">
        <f t="shared" si="42"/>
        <v>0</v>
      </c>
      <c r="E100" s="51">
        <f t="shared" si="42"/>
        <v>0</v>
      </c>
      <c r="F100" s="135">
        <f t="shared" si="42"/>
        <v>0</v>
      </c>
      <c r="G100" s="51">
        <f>SUM(G101:G104)</f>
        <v>11290</v>
      </c>
      <c r="H100" s="51">
        <f t="shared" ref="H100:K100" si="43">SUM(H101:H104)</f>
        <v>0</v>
      </c>
      <c r="I100" s="51">
        <f t="shared" si="43"/>
        <v>0</v>
      </c>
      <c r="J100" s="151">
        <f t="shared" si="43"/>
        <v>0</v>
      </c>
      <c r="K100" s="51">
        <f t="shared" si="43"/>
        <v>11290</v>
      </c>
      <c r="L100" s="44">
        <f t="shared" si="29"/>
        <v>165387</v>
      </c>
      <c r="M100" s="71">
        <v>176677</v>
      </c>
    </row>
    <row r="101" spans="1:13" ht="21" hidden="1" x14ac:dyDescent="0.35">
      <c r="A101" s="42"/>
      <c r="B101" s="43" t="s">
        <v>73</v>
      </c>
      <c r="C101" s="43"/>
      <c r="D101" s="43"/>
      <c r="E101" s="43"/>
      <c r="F101" s="132">
        <f>SUM(C101:E101)</f>
        <v>0</v>
      </c>
      <c r="G101" s="43"/>
      <c r="H101" s="43"/>
      <c r="I101" s="43"/>
      <c r="J101" s="147"/>
      <c r="K101" s="43">
        <f>F101+G101+J101</f>
        <v>0</v>
      </c>
      <c r="L101" s="44">
        <f t="shared" si="29"/>
        <v>30878</v>
      </c>
      <c r="M101" s="79">
        <v>30878</v>
      </c>
    </row>
    <row r="102" spans="1:13" ht="21" hidden="1" x14ac:dyDescent="0.35">
      <c r="A102" s="42"/>
      <c r="B102" s="43" t="s">
        <v>72</v>
      </c>
      <c r="C102" s="43"/>
      <c r="D102" s="43"/>
      <c r="E102" s="43"/>
      <c r="F102" s="132">
        <f t="shared" ref="F102:F104" si="44">SUM(C102:E102)</f>
        <v>0</v>
      </c>
      <c r="G102" s="74">
        <v>11290</v>
      </c>
      <c r="H102" s="43"/>
      <c r="I102" s="43"/>
      <c r="J102" s="147"/>
      <c r="K102" s="43">
        <f>F102+G102+J102</f>
        <v>11290</v>
      </c>
      <c r="L102" s="44">
        <f t="shared" si="29"/>
        <v>43157</v>
      </c>
      <c r="M102" s="79">
        <v>54447</v>
      </c>
    </row>
    <row r="103" spans="1:13" ht="21" hidden="1" x14ac:dyDescent="0.35">
      <c r="A103" s="42"/>
      <c r="B103" s="43" t="s">
        <v>129</v>
      </c>
      <c r="C103" s="43"/>
      <c r="D103" s="43"/>
      <c r="E103" s="43"/>
      <c r="F103" s="132">
        <f t="shared" si="44"/>
        <v>0</v>
      </c>
      <c r="G103" s="43"/>
      <c r="H103" s="43"/>
      <c r="I103" s="43"/>
      <c r="J103" s="147"/>
      <c r="K103" s="43">
        <f>F103+G103+J103</f>
        <v>0</v>
      </c>
      <c r="L103" s="44">
        <f t="shared" si="29"/>
        <v>40939</v>
      </c>
      <c r="M103" s="79">
        <v>40939</v>
      </c>
    </row>
    <row r="104" spans="1:13" ht="21.75" hidden="1" thickBot="1" x14ac:dyDescent="0.4">
      <c r="A104" s="46"/>
      <c r="B104" s="47" t="s">
        <v>130</v>
      </c>
      <c r="C104" s="47"/>
      <c r="D104" s="47"/>
      <c r="E104" s="47"/>
      <c r="F104" s="133">
        <f t="shared" si="44"/>
        <v>0</v>
      </c>
      <c r="G104" s="47"/>
      <c r="H104" s="47"/>
      <c r="I104" s="47"/>
      <c r="J104" s="149"/>
      <c r="K104" s="47">
        <f>F104+G104+J104</f>
        <v>0</v>
      </c>
      <c r="L104" s="44">
        <f t="shared" si="29"/>
        <v>50413</v>
      </c>
      <c r="M104" s="79">
        <v>50413</v>
      </c>
    </row>
    <row r="105" spans="1:13" ht="21.75" hidden="1" thickBot="1" x14ac:dyDescent="0.4">
      <c r="A105" s="48"/>
      <c r="B105" s="48"/>
      <c r="C105" s="48"/>
      <c r="D105" s="48"/>
      <c r="E105" s="48"/>
      <c r="F105" s="139"/>
      <c r="G105" s="48"/>
      <c r="H105" s="48"/>
      <c r="I105" s="48"/>
      <c r="J105" s="154"/>
      <c r="K105" s="48"/>
      <c r="L105" s="44"/>
      <c r="M105" s="48"/>
    </row>
    <row r="106" spans="1:13" ht="21" hidden="1" x14ac:dyDescent="0.35">
      <c r="A106" s="50">
        <v>11</v>
      </c>
      <c r="B106" s="51" t="s">
        <v>68</v>
      </c>
      <c r="C106" s="51">
        <f t="shared" ref="C106:F106" si="45">SUM(C107:C111)</f>
        <v>0</v>
      </c>
      <c r="D106" s="51">
        <f t="shared" si="45"/>
        <v>0</v>
      </c>
      <c r="E106" s="51">
        <f t="shared" si="45"/>
        <v>0</v>
      </c>
      <c r="F106" s="135">
        <f t="shared" si="45"/>
        <v>0</v>
      </c>
      <c r="G106" s="51">
        <f>SUM(G107:G111)</f>
        <v>32776</v>
      </c>
      <c r="H106" s="51">
        <f t="shared" ref="H106:K106" si="46">SUM(H107:H111)</f>
        <v>0</v>
      </c>
      <c r="I106" s="51">
        <f t="shared" si="46"/>
        <v>0</v>
      </c>
      <c r="J106" s="151">
        <f t="shared" si="46"/>
        <v>0</v>
      </c>
      <c r="K106" s="51">
        <f t="shared" si="46"/>
        <v>32776</v>
      </c>
      <c r="L106" s="44">
        <f t="shared" si="29"/>
        <v>78064.510000000009</v>
      </c>
      <c r="M106" s="71">
        <v>110840.51000000001</v>
      </c>
    </row>
    <row r="107" spans="1:13" ht="21" hidden="1" x14ac:dyDescent="0.35">
      <c r="A107" s="42"/>
      <c r="B107" s="43" t="s">
        <v>67</v>
      </c>
      <c r="C107" s="43"/>
      <c r="D107" s="43"/>
      <c r="E107" s="43"/>
      <c r="F107" s="132"/>
      <c r="G107" s="74">
        <v>9286</v>
      </c>
      <c r="H107" s="43"/>
      <c r="I107" s="43"/>
      <c r="J107" s="147"/>
      <c r="K107" s="43">
        <f>F107+G107+J107</f>
        <v>9286</v>
      </c>
      <c r="L107" s="44">
        <f t="shared" si="29"/>
        <v>6346</v>
      </c>
      <c r="M107" s="79">
        <v>15632</v>
      </c>
    </row>
    <row r="108" spans="1:13" ht="21" hidden="1" x14ac:dyDescent="0.35">
      <c r="A108" s="42"/>
      <c r="B108" s="43" t="s">
        <v>131</v>
      </c>
      <c r="C108" s="43"/>
      <c r="D108" s="43"/>
      <c r="E108" s="43"/>
      <c r="F108" s="132"/>
      <c r="G108" s="43"/>
      <c r="H108" s="43"/>
      <c r="I108" s="43"/>
      <c r="J108" s="147"/>
      <c r="K108" s="43">
        <f>F108+G108+J108</f>
        <v>0</v>
      </c>
      <c r="L108" s="44">
        <f t="shared" si="29"/>
        <v>20611.2</v>
      </c>
      <c r="M108" s="79">
        <v>20611.2</v>
      </c>
    </row>
    <row r="109" spans="1:13" ht="21" hidden="1" x14ac:dyDescent="0.35">
      <c r="A109" s="42"/>
      <c r="B109" s="43" t="s">
        <v>69</v>
      </c>
      <c r="C109" s="43"/>
      <c r="D109" s="43"/>
      <c r="E109" s="43"/>
      <c r="F109" s="132"/>
      <c r="G109" s="74">
        <v>17044</v>
      </c>
      <c r="H109" s="43"/>
      <c r="I109" s="43"/>
      <c r="J109" s="147"/>
      <c r="K109" s="43">
        <f>F109+G109+J109</f>
        <v>17044</v>
      </c>
      <c r="L109" s="44">
        <f t="shared" si="29"/>
        <v>9804.4000000000015</v>
      </c>
      <c r="M109" s="79">
        <v>26848.400000000001</v>
      </c>
    </row>
    <row r="110" spans="1:13" ht="21" hidden="1" x14ac:dyDescent="0.35">
      <c r="A110" s="65"/>
      <c r="B110" s="66" t="s">
        <v>70</v>
      </c>
      <c r="C110" s="66"/>
      <c r="D110" s="66"/>
      <c r="E110" s="66"/>
      <c r="F110" s="141"/>
      <c r="G110" s="74">
        <v>5214</v>
      </c>
      <c r="H110" s="66"/>
      <c r="I110" s="66"/>
      <c r="J110" s="158"/>
      <c r="K110" s="43">
        <f>F110+G110+J110</f>
        <v>5214</v>
      </c>
      <c r="L110" s="44">
        <f t="shared" si="29"/>
        <v>16672</v>
      </c>
      <c r="M110" s="79">
        <v>21886</v>
      </c>
    </row>
    <row r="111" spans="1:13" ht="21.75" hidden="1" thickBot="1" x14ac:dyDescent="0.4">
      <c r="A111" s="46"/>
      <c r="B111" s="47" t="s">
        <v>71</v>
      </c>
      <c r="C111" s="47"/>
      <c r="D111" s="47"/>
      <c r="E111" s="47"/>
      <c r="F111" s="133"/>
      <c r="G111" s="75">
        <v>1232</v>
      </c>
      <c r="H111" s="47"/>
      <c r="I111" s="47"/>
      <c r="J111" s="149"/>
      <c r="K111" s="47">
        <f>F111+G111+J111</f>
        <v>1232</v>
      </c>
      <c r="L111" s="44">
        <f t="shared" si="29"/>
        <v>24630.91</v>
      </c>
      <c r="M111" s="79">
        <v>25862.91</v>
      </c>
    </row>
    <row r="112" spans="1:13" ht="21.75" hidden="1" thickBot="1" x14ac:dyDescent="0.4">
      <c r="A112" s="48"/>
      <c r="B112" s="49"/>
      <c r="C112" s="49"/>
      <c r="D112" s="49"/>
      <c r="E112" s="49"/>
      <c r="F112" s="134"/>
      <c r="G112" s="49"/>
      <c r="H112" s="49"/>
      <c r="I112" s="49"/>
      <c r="J112" s="150"/>
      <c r="K112" s="49"/>
      <c r="L112" s="44"/>
      <c r="M112" s="49"/>
    </row>
    <row r="113" spans="1:13" ht="21" hidden="1" x14ac:dyDescent="0.35">
      <c r="A113" s="50">
        <v>12</v>
      </c>
      <c r="B113" s="51" t="s">
        <v>76</v>
      </c>
      <c r="C113" s="51">
        <f t="shared" ref="C113:F113" si="47">SUM(C114:C118)</f>
        <v>0</v>
      </c>
      <c r="D113" s="51">
        <f t="shared" si="47"/>
        <v>0</v>
      </c>
      <c r="E113" s="51">
        <f t="shared" si="47"/>
        <v>0</v>
      </c>
      <c r="F113" s="135">
        <f t="shared" si="47"/>
        <v>0</v>
      </c>
      <c r="G113" s="51">
        <f>SUM(G114:G118)</f>
        <v>1331</v>
      </c>
      <c r="H113" s="51">
        <f t="shared" ref="H113:K113" si="48">SUM(H114:H118)</f>
        <v>0</v>
      </c>
      <c r="I113" s="51">
        <f t="shared" si="48"/>
        <v>0</v>
      </c>
      <c r="J113" s="151">
        <f t="shared" si="48"/>
        <v>0</v>
      </c>
      <c r="K113" s="51">
        <f t="shared" si="48"/>
        <v>1331</v>
      </c>
      <c r="L113" s="44">
        <f>M113-K113</f>
        <v>82559</v>
      </c>
      <c r="M113" s="71">
        <v>83890</v>
      </c>
    </row>
    <row r="114" spans="1:13" ht="21" hidden="1" x14ac:dyDescent="0.35">
      <c r="A114" s="42"/>
      <c r="B114" s="43" t="s">
        <v>76</v>
      </c>
      <c r="C114" s="43"/>
      <c r="D114" s="43"/>
      <c r="E114" s="43"/>
      <c r="F114" s="132"/>
      <c r="G114" s="76">
        <v>1331</v>
      </c>
      <c r="H114" s="43"/>
      <c r="I114" s="43"/>
      <c r="J114" s="147"/>
      <c r="K114" s="43">
        <f>F114+G114+J114</f>
        <v>1331</v>
      </c>
      <c r="L114" s="44">
        <f t="shared" si="29"/>
        <v>37032</v>
      </c>
      <c r="M114" s="79">
        <v>38363</v>
      </c>
    </row>
    <row r="115" spans="1:13" ht="21" hidden="1" x14ac:dyDescent="0.35">
      <c r="A115" s="42"/>
      <c r="B115" s="43" t="s">
        <v>132</v>
      </c>
      <c r="C115" s="43"/>
      <c r="D115" s="43"/>
      <c r="E115" s="43"/>
      <c r="F115" s="132"/>
      <c r="G115" s="43"/>
      <c r="H115" s="43"/>
      <c r="I115" s="43"/>
      <c r="J115" s="147"/>
      <c r="K115" s="43">
        <f>F115+G115+J115</f>
        <v>0</v>
      </c>
      <c r="L115" s="44">
        <f t="shared" si="29"/>
        <v>10336</v>
      </c>
      <c r="M115" s="79">
        <v>10336</v>
      </c>
    </row>
    <row r="116" spans="1:13" ht="21" hidden="1" x14ac:dyDescent="0.35">
      <c r="A116" s="42"/>
      <c r="B116" s="45" t="s">
        <v>133</v>
      </c>
      <c r="C116" s="45"/>
      <c r="D116" s="45"/>
      <c r="E116" s="45"/>
      <c r="F116" s="137"/>
      <c r="G116" s="45"/>
      <c r="H116" s="45"/>
      <c r="I116" s="45"/>
      <c r="J116" s="148"/>
      <c r="K116" s="43">
        <f>F116+G116+J116</f>
        <v>0</v>
      </c>
      <c r="L116" s="44">
        <f t="shared" si="29"/>
        <v>9274</v>
      </c>
      <c r="M116" s="79">
        <v>9274</v>
      </c>
    </row>
    <row r="117" spans="1:13" ht="21" hidden="1" x14ac:dyDescent="0.35">
      <c r="A117" s="42"/>
      <c r="B117" s="43" t="s">
        <v>134</v>
      </c>
      <c r="C117" s="43"/>
      <c r="D117" s="43"/>
      <c r="E117" s="43"/>
      <c r="F117" s="132"/>
      <c r="G117" s="43"/>
      <c r="H117" s="43"/>
      <c r="I117" s="43"/>
      <c r="J117" s="147"/>
      <c r="K117" s="43">
        <f>F117+G117+J117</f>
        <v>0</v>
      </c>
      <c r="L117" s="44">
        <f t="shared" si="29"/>
        <v>9657</v>
      </c>
      <c r="M117" s="79">
        <v>9657</v>
      </c>
    </row>
    <row r="118" spans="1:13" ht="21.75" hidden="1" thickBot="1" x14ac:dyDescent="0.4">
      <c r="A118" s="46"/>
      <c r="B118" s="47" t="s">
        <v>135</v>
      </c>
      <c r="C118" s="47"/>
      <c r="D118" s="47"/>
      <c r="E118" s="47"/>
      <c r="F118" s="133"/>
      <c r="G118" s="47"/>
      <c r="H118" s="47"/>
      <c r="I118" s="47"/>
      <c r="J118" s="149"/>
      <c r="K118" s="43">
        <f>F118+G118+J118</f>
        <v>0</v>
      </c>
      <c r="L118" s="44">
        <f>M118-K118</f>
        <v>16260</v>
      </c>
      <c r="M118" s="79">
        <v>16260</v>
      </c>
    </row>
    <row r="119" spans="1:13" ht="21.75" thickBot="1" x14ac:dyDescent="0.4">
      <c r="A119" s="118" t="s">
        <v>8</v>
      </c>
      <c r="B119" s="119"/>
      <c r="C119" s="67">
        <f t="shared" ref="C119:D119" si="49">SUM(C7,C25,C31,C40,C55,C67,C80,C87,C93,C100,C106,C113)</f>
        <v>168125</v>
      </c>
      <c r="D119" s="67">
        <f t="shared" si="49"/>
        <v>187812</v>
      </c>
      <c r="E119" s="67">
        <f t="shared" ref="E119:F119" si="50">SUM(E7,E25,E31,E40,E55,E67,E80,E87,E93,E100,E106,E113)</f>
        <v>26941</v>
      </c>
      <c r="F119" s="130">
        <f t="shared" si="50"/>
        <v>382878</v>
      </c>
      <c r="G119" s="161">
        <f t="shared" ref="G119:L119" si="51">SUM(G7,G25,G31,G40,G55,G67,G80,G87,G93,G100,G106,G113)</f>
        <v>259433</v>
      </c>
      <c r="H119" s="67">
        <f t="shared" si="51"/>
        <v>244902</v>
      </c>
      <c r="I119" s="67">
        <f t="shared" si="51"/>
        <v>200516</v>
      </c>
      <c r="J119" s="159">
        <f t="shared" si="51"/>
        <v>445418</v>
      </c>
      <c r="K119" s="67">
        <f t="shared" si="51"/>
        <v>1087729</v>
      </c>
      <c r="L119" s="67">
        <f t="shared" si="51"/>
        <v>1148706.83</v>
      </c>
      <c r="M119" s="78">
        <f>M7+M25+M31+M40+M55+M67+M80+M87+M93+M100+M106+M113</f>
        <v>2236436.34</v>
      </c>
    </row>
    <row r="120" spans="1:13" s="164" customFormat="1" x14ac:dyDescent="0.25">
      <c r="A120" s="162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</row>
    <row r="121" spans="1:13" s="164" customFormat="1" x14ac:dyDescent="0.25">
      <c r="A121" s="162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</row>
    <row r="122" spans="1:13" s="164" customFormat="1" x14ac:dyDescent="0.25">
      <c r="A122" s="162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</row>
    <row r="123" spans="1:13" s="164" customFormat="1" x14ac:dyDescent="0.25">
      <c r="A123" s="162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</row>
    <row r="124" spans="1:13" s="164" customFormat="1" x14ac:dyDescent="0.25">
      <c r="A124" s="162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</row>
    <row r="125" spans="1:13" s="164" customFormat="1" x14ac:dyDescent="0.25">
      <c r="A125" s="162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</row>
    <row r="126" spans="1:13" s="164" customFormat="1" x14ac:dyDescent="0.25">
      <c r="A126" s="162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</row>
    <row r="127" spans="1:13" s="164" customFormat="1" x14ac:dyDescent="0.25">
      <c r="A127" s="162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</row>
    <row r="128" spans="1:13" s="164" customFormat="1" x14ac:dyDescent="0.25">
      <c r="A128" s="162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</row>
    <row r="129" spans="1:13" s="164" customFormat="1" x14ac:dyDescent="0.25">
      <c r="A129" s="162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</row>
    <row r="130" spans="1:13" s="164" customFormat="1" x14ac:dyDescent="0.25">
      <c r="A130" s="162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</row>
    <row r="131" spans="1:13" s="164" customFormat="1" x14ac:dyDescent="0.25">
      <c r="A131" s="162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</row>
    <row r="132" spans="1:13" s="164" customFormat="1" x14ac:dyDescent="0.25">
      <c r="A132" s="162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</row>
    <row r="133" spans="1:13" s="164" customFormat="1" x14ac:dyDescent="0.25">
      <c r="A133" s="162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</row>
    <row r="134" spans="1:13" s="164" customFormat="1" x14ac:dyDescent="0.25">
      <c r="A134" s="162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</row>
    <row r="135" spans="1:13" s="164" customFormat="1" x14ac:dyDescent="0.25">
      <c r="A135" s="162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</row>
    <row r="136" spans="1:13" s="164" customFormat="1" x14ac:dyDescent="0.25">
      <c r="A136" s="162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</row>
    <row r="137" spans="1:13" s="164" customFormat="1" x14ac:dyDescent="0.25">
      <c r="A137" s="162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</row>
    <row r="138" spans="1:13" s="164" customFormat="1" x14ac:dyDescent="0.25">
      <c r="A138" s="162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</row>
    <row r="139" spans="1:13" s="164" customFormat="1" x14ac:dyDescent="0.25">
      <c r="A139" s="162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</row>
    <row r="140" spans="1:13" s="164" customFormat="1" x14ac:dyDescent="0.25">
      <c r="A140" s="162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</row>
    <row r="141" spans="1:13" s="164" customFormat="1" x14ac:dyDescent="0.25">
      <c r="A141" s="162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</row>
    <row r="142" spans="1:13" s="164" customFormat="1" x14ac:dyDescent="0.25">
      <c r="A142" s="162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</row>
    <row r="143" spans="1:13" s="164" customFormat="1" x14ac:dyDescent="0.25">
      <c r="A143" s="162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</row>
    <row r="144" spans="1:13" s="164" customFormat="1" x14ac:dyDescent="0.25">
      <c r="A144" s="162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</row>
    <row r="145" spans="1:13" s="164" customFormat="1" x14ac:dyDescent="0.25">
      <c r="A145" s="162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</row>
    <row r="146" spans="1:13" s="164" customFormat="1" x14ac:dyDescent="0.25">
      <c r="A146" s="162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</row>
    <row r="147" spans="1:13" s="164" customFormat="1" x14ac:dyDescent="0.25">
      <c r="A147" s="162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</row>
    <row r="148" spans="1:13" s="164" customFormat="1" x14ac:dyDescent="0.25">
      <c r="A148" s="162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</row>
    <row r="149" spans="1:13" s="164" customFormat="1" x14ac:dyDescent="0.25">
      <c r="A149" s="162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</row>
    <row r="150" spans="1:13" s="164" customFormat="1" x14ac:dyDescent="0.25">
      <c r="A150" s="162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</row>
    <row r="151" spans="1:13" s="164" customFormat="1" x14ac:dyDescent="0.25">
      <c r="A151" s="162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</row>
    <row r="152" spans="1:13" s="164" customFormat="1" x14ac:dyDescent="0.25">
      <c r="A152" s="162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</row>
    <row r="153" spans="1:13" s="164" customFormat="1" x14ac:dyDescent="0.25">
      <c r="A153" s="162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</row>
    <row r="154" spans="1:13" s="164" customFormat="1" x14ac:dyDescent="0.25">
      <c r="A154" s="162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</row>
    <row r="155" spans="1:13" s="164" customFormat="1" x14ac:dyDescent="0.25">
      <c r="A155" s="162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</row>
    <row r="156" spans="1:13" s="164" customFormat="1" x14ac:dyDescent="0.25">
      <c r="A156" s="162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</row>
    <row r="157" spans="1:13" s="164" customFormat="1" x14ac:dyDescent="0.25">
      <c r="A157" s="162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</row>
    <row r="158" spans="1:13" s="164" customFormat="1" x14ac:dyDescent="0.25">
      <c r="A158" s="162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</row>
    <row r="159" spans="1:13" s="164" customFormat="1" x14ac:dyDescent="0.25">
      <c r="A159" s="162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</row>
    <row r="160" spans="1:13" s="164" customFormat="1" x14ac:dyDescent="0.25">
      <c r="A160" s="162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</row>
    <row r="161" spans="1:13" s="164" customFormat="1" x14ac:dyDescent="0.25">
      <c r="A161" s="162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</row>
    <row r="162" spans="1:13" s="164" customFormat="1" x14ac:dyDescent="0.25">
      <c r="A162" s="162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</row>
    <row r="163" spans="1:13" s="164" customFormat="1" x14ac:dyDescent="0.25">
      <c r="A163" s="162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</row>
    <row r="164" spans="1:13" s="164" customFormat="1" x14ac:dyDescent="0.25">
      <c r="A164" s="162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</row>
    <row r="165" spans="1:13" s="164" customFormat="1" x14ac:dyDescent="0.25">
      <c r="A165" s="162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</row>
    <row r="166" spans="1:13" s="164" customFormat="1" x14ac:dyDescent="0.25">
      <c r="A166" s="162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</row>
    <row r="167" spans="1:13" s="164" customFormat="1" x14ac:dyDescent="0.25">
      <c r="A167" s="162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</row>
    <row r="168" spans="1:13" s="164" customFormat="1" x14ac:dyDescent="0.25">
      <c r="A168" s="162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</row>
    <row r="169" spans="1:13" s="164" customFormat="1" x14ac:dyDescent="0.25">
      <c r="A169" s="162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</row>
    <row r="170" spans="1:13" s="164" customFormat="1" x14ac:dyDescent="0.25">
      <c r="A170" s="162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</row>
    <row r="171" spans="1:13" s="164" customFormat="1" x14ac:dyDescent="0.25">
      <c r="A171" s="162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</row>
    <row r="172" spans="1:13" s="164" customFormat="1" x14ac:dyDescent="0.25">
      <c r="A172" s="162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</row>
    <row r="173" spans="1:13" s="164" customFormat="1" x14ac:dyDescent="0.25">
      <c r="A173" s="162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</row>
    <row r="174" spans="1:13" s="164" customFormat="1" x14ac:dyDescent="0.25">
      <c r="A174" s="162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</row>
    <row r="175" spans="1:13" s="164" customFormat="1" x14ac:dyDescent="0.25">
      <c r="A175" s="162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</row>
    <row r="176" spans="1:13" s="164" customFormat="1" x14ac:dyDescent="0.25">
      <c r="A176" s="162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</row>
    <row r="177" spans="1:13" s="164" customFormat="1" x14ac:dyDescent="0.25">
      <c r="A177" s="162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</row>
    <row r="178" spans="1:13" s="164" customFormat="1" x14ac:dyDescent="0.25">
      <c r="A178" s="162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</row>
    <row r="179" spans="1:13" s="164" customFormat="1" x14ac:dyDescent="0.25">
      <c r="A179" s="162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</row>
    <row r="180" spans="1:13" s="164" customFormat="1" x14ac:dyDescent="0.25">
      <c r="A180" s="162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</row>
    <row r="181" spans="1:13" s="164" customFormat="1" x14ac:dyDescent="0.25">
      <c r="A181" s="162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</row>
    <row r="182" spans="1:13" s="164" customFormat="1" x14ac:dyDescent="0.25">
      <c r="A182" s="162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</row>
    <row r="183" spans="1:13" s="164" customFormat="1" x14ac:dyDescent="0.25">
      <c r="A183" s="162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</row>
    <row r="184" spans="1:13" s="164" customFormat="1" x14ac:dyDescent="0.25">
      <c r="A184" s="162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</row>
    <row r="185" spans="1:13" s="164" customFormat="1" x14ac:dyDescent="0.25">
      <c r="A185" s="162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</row>
    <row r="186" spans="1:13" s="164" customFormat="1" x14ac:dyDescent="0.25">
      <c r="A186" s="162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</row>
    <row r="187" spans="1:13" s="164" customFormat="1" x14ac:dyDescent="0.25">
      <c r="A187" s="162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</row>
    <row r="188" spans="1:13" s="164" customFormat="1" x14ac:dyDescent="0.25">
      <c r="A188" s="162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</row>
    <row r="189" spans="1:13" s="164" customFormat="1" x14ac:dyDescent="0.25">
      <c r="A189" s="162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</row>
    <row r="190" spans="1:13" s="164" customFormat="1" x14ac:dyDescent="0.25">
      <c r="A190" s="162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</row>
    <row r="191" spans="1:13" s="164" customFormat="1" x14ac:dyDescent="0.25">
      <c r="A191" s="162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</row>
    <row r="192" spans="1:13" s="164" customFormat="1" x14ac:dyDescent="0.25">
      <c r="A192" s="162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</row>
    <row r="193" spans="1:13" s="164" customFormat="1" x14ac:dyDescent="0.25">
      <c r="A193" s="162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</row>
    <row r="194" spans="1:13" s="164" customFormat="1" x14ac:dyDescent="0.25">
      <c r="A194" s="162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</row>
    <row r="195" spans="1:13" s="164" customFormat="1" x14ac:dyDescent="0.25">
      <c r="A195" s="162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</row>
    <row r="196" spans="1:13" s="164" customFormat="1" x14ac:dyDescent="0.25">
      <c r="A196" s="162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</row>
    <row r="197" spans="1:13" s="164" customFormat="1" x14ac:dyDescent="0.25">
      <c r="A197" s="162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</row>
    <row r="198" spans="1:13" s="164" customFormat="1" x14ac:dyDescent="0.25">
      <c r="A198" s="162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</row>
    <row r="199" spans="1:13" s="164" customFormat="1" x14ac:dyDescent="0.25">
      <c r="A199" s="162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</row>
    <row r="200" spans="1:13" s="164" customFormat="1" x14ac:dyDescent="0.25">
      <c r="A200" s="162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</row>
    <row r="201" spans="1:13" s="164" customFormat="1" x14ac:dyDescent="0.25">
      <c r="A201" s="162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</row>
    <row r="202" spans="1:13" s="164" customFormat="1" x14ac:dyDescent="0.25">
      <c r="A202" s="162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</row>
    <row r="203" spans="1:13" s="164" customFormat="1" x14ac:dyDescent="0.25">
      <c r="A203" s="162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</row>
    <row r="204" spans="1:13" s="164" customFormat="1" x14ac:dyDescent="0.25">
      <c r="A204" s="162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</row>
    <row r="205" spans="1:13" s="164" customFormat="1" x14ac:dyDescent="0.25">
      <c r="A205" s="162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</row>
    <row r="206" spans="1:13" s="164" customFormat="1" x14ac:dyDescent="0.25">
      <c r="A206" s="162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</row>
    <row r="207" spans="1:13" s="164" customFormat="1" x14ac:dyDescent="0.25">
      <c r="A207" s="162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</row>
    <row r="208" spans="1:13" s="164" customFormat="1" x14ac:dyDescent="0.25">
      <c r="A208" s="162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</row>
    <row r="209" spans="1:13" s="164" customFormat="1" x14ac:dyDescent="0.25">
      <c r="A209" s="162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</row>
    <row r="210" spans="1:13" s="164" customFormat="1" x14ac:dyDescent="0.25">
      <c r="A210" s="162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</row>
    <row r="211" spans="1:13" s="164" customFormat="1" x14ac:dyDescent="0.25">
      <c r="A211" s="162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</row>
    <row r="212" spans="1:13" s="164" customFormat="1" x14ac:dyDescent="0.25">
      <c r="A212" s="162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</row>
    <row r="213" spans="1:13" s="164" customFormat="1" x14ac:dyDescent="0.25">
      <c r="A213" s="162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</row>
    <row r="214" spans="1:13" s="164" customFormat="1" x14ac:dyDescent="0.25">
      <c r="A214" s="162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</row>
    <row r="215" spans="1:13" s="164" customFormat="1" x14ac:dyDescent="0.25">
      <c r="A215" s="162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</row>
    <row r="216" spans="1:13" s="164" customFormat="1" x14ac:dyDescent="0.25">
      <c r="A216" s="162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</row>
    <row r="217" spans="1:13" s="164" customFormat="1" x14ac:dyDescent="0.25">
      <c r="A217" s="162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</row>
    <row r="218" spans="1:13" s="164" customFormat="1" x14ac:dyDescent="0.25">
      <c r="A218" s="162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</row>
    <row r="219" spans="1:13" s="164" customFormat="1" x14ac:dyDescent="0.25">
      <c r="A219" s="162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</row>
    <row r="220" spans="1:13" s="164" customFormat="1" x14ac:dyDescent="0.25">
      <c r="A220" s="162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</row>
    <row r="221" spans="1:13" s="164" customFormat="1" x14ac:dyDescent="0.25">
      <c r="A221" s="162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</row>
    <row r="222" spans="1:13" s="164" customFormat="1" x14ac:dyDescent="0.25">
      <c r="A222" s="162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</row>
    <row r="223" spans="1:13" s="164" customFormat="1" x14ac:dyDescent="0.25">
      <c r="A223" s="162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</row>
    <row r="224" spans="1:13" s="164" customFormat="1" x14ac:dyDescent="0.25">
      <c r="A224" s="162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</row>
    <row r="225" spans="1:13" s="164" customFormat="1" x14ac:dyDescent="0.25">
      <c r="A225" s="162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</row>
    <row r="226" spans="1:13" s="164" customFormat="1" x14ac:dyDescent="0.25">
      <c r="A226" s="162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</row>
    <row r="227" spans="1:13" s="164" customFormat="1" x14ac:dyDescent="0.25">
      <c r="A227" s="162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</row>
    <row r="228" spans="1:13" s="164" customFormat="1" x14ac:dyDescent="0.25">
      <c r="A228" s="162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</row>
    <row r="229" spans="1:13" s="164" customFormat="1" x14ac:dyDescent="0.25">
      <c r="A229" s="162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</row>
    <row r="230" spans="1:13" s="164" customFormat="1" x14ac:dyDescent="0.25">
      <c r="A230" s="162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</row>
    <row r="231" spans="1:13" s="164" customFormat="1" x14ac:dyDescent="0.25">
      <c r="A231" s="162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</row>
    <row r="232" spans="1:13" s="164" customFormat="1" x14ac:dyDescent="0.25">
      <c r="A232" s="162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</row>
    <row r="233" spans="1:13" s="164" customFormat="1" x14ac:dyDescent="0.25">
      <c r="A233" s="162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</row>
    <row r="234" spans="1:13" s="164" customFormat="1" x14ac:dyDescent="0.25">
      <c r="A234" s="162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</row>
    <row r="235" spans="1:13" s="164" customFormat="1" x14ac:dyDescent="0.25">
      <c r="A235" s="162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</row>
    <row r="236" spans="1:13" s="164" customFormat="1" x14ac:dyDescent="0.25">
      <c r="A236" s="162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</row>
    <row r="237" spans="1:13" s="164" customFormat="1" x14ac:dyDescent="0.25">
      <c r="A237" s="162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</row>
    <row r="238" spans="1:13" s="164" customFormat="1" x14ac:dyDescent="0.25">
      <c r="A238" s="162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</row>
    <row r="239" spans="1:13" s="164" customFormat="1" x14ac:dyDescent="0.25">
      <c r="A239" s="162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</row>
    <row r="240" spans="1:13" s="164" customFormat="1" x14ac:dyDescent="0.25">
      <c r="A240" s="162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</row>
    <row r="241" spans="1:13" s="164" customFormat="1" x14ac:dyDescent="0.25">
      <c r="A241" s="162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</row>
    <row r="242" spans="1:13" s="164" customFormat="1" x14ac:dyDescent="0.25">
      <c r="A242" s="162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</row>
    <row r="243" spans="1:13" s="164" customFormat="1" x14ac:dyDescent="0.25">
      <c r="A243" s="162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</row>
    <row r="244" spans="1:13" s="164" customFormat="1" x14ac:dyDescent="0.25">
      <c r="A244" s="162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</row>
    <row r="245" spans="1:13" s="164" customFormat="1" x14ac:dyDescent="0.25">
      <c r="A245" s="162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</row>
    <row r="246" spans="1:13" s="164" customFormat="1" x14ac:dyDescent="0.25">
      <c r="A246" s="162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</row>
    <row r="247" spans="1:13" s="164" customFormat="1" x14ac:dyDescent="0.25">
      <c r="A247" s="162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</row>
    <row r="248" spans="1:13" s="164" customFormat="1" x14ac:dyDescent="0.25">
      <c r="A248" s="162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</row>
    <row r="249" spans="1:13" s="164" customFormat="1" x14ac:dyDescent="0.25">
      <c r="A249" s="162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</row>
    <row r="250" spans="1:13" s="164" customFormat="1" x14ac:dyDescent="0.25">
      <c r="A250" s="162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</row>
    <row r="251" spans="1:13" s="164" customFormat="1" x14ac:dyDescent="0.25">
      <c r="A251" s="162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</row>
    <row r="252" spans="1:13" s="164" customFormat="1" x14ac:dyDescent="0.25">
      <c r="A252" s="162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</row>
    <row r="253" spans="1:13" s="164" customFormat="1" x14ac:dyDescent="0.25">
      <c r="A253" s="162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</row>
    <row r="254" spans="1:13" s="164" customFormat="1" x14ac:dyDescent="0.25">
      <c r="A254" s="162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</row>
    <row r="255" spans="1:13" s="164" customFormat="1" x14ac:dyDescent="0.25">
      <c r="A255" s="162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</row>
    <row r="256" spans="1:13" s="164" customFormat="1" x14ac:dyDescent="0.25">
      <c r="A256" s="162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</row>
    <row r="257" spans="1:13" s="164" customFormat="1" x14ac:dyDescent="0.25">
      <c r="A257" s="162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</row>
    <row r="258" spans="1:13" s="164" customFormat="1" x14ac:dyDescent="0.25">
      <c r="A258" s="162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</row>
    <row r="259" spans="1:13" s="164" customFormat="1" x14ac:dyDescent="0.25">
      <c r="A259" s="162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</row>
    <row r="260" spans="1:13" s="164" customFormat="1" x14ac:dyDescent="0.25">
      <c r="A260" s="162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</row>
    <row r="261" spans="1:13" s="164" customFormat="1" x14ac:dyDescent="0.25">
      <c r="A261" s="162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</row>
    <row r="262" spans="1:13" s="164" customFormat="1" x14ac:dyDescent="0.25">
      <c r="A262" s="162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</row>
    <row r="263" spans="1:13" s="164" customFormat="1" x14ac:dyDescent="0.25">
      <c r="A263" s="162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</row>
    <row r="264" spans="1:13" s="164" customFormat="1" x14ac:dyDescent="0.25">
      <c r="A264" s="162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</row>
    <row r="265" spans="1:13" s="164" customFormat="1" x14ac:dyDescent="0.25">
      <c r="A265" s="162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</row>
    <row r="266" spans="1:13" s="164" customFormat="1" x14ac:dyDescent="0.25">
      <c r="A266" s="162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</row>
    <row r="267" spans="1:13" s="164" customFormat="1" x14ac:dyDescent="0.25">
      <c r="A267" s="162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</row>
    <row r="268" spans="1:13" s="164" customFormat="1" x14ac:dyDescent="0.25">
      <c r="A268" s="162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</row>
    <row r="269" spans="1:13" s="164" customFormat="1" x14ac:dyDescent="0.25">
      <c r="A269" s="162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</row>
    <row r="270" spans="1:13" s="164" customFormat="1" x14ac:dyDescent="0.25">
      <c r="A270" s="162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</row>
    <row r="271" spans="1:13" s="164" customFormat="1" x14ac:dyDescent="0.25">
      <c r="A271" s="162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</row>
    <row r="272" spans="1:13" s="164" customFormat="1" x14ac:dyDescent="0.25">
      <c r="A272" s="162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</row>
    <row r="273" spans="1:13" s="164" customFormat="1" x14ac:dyDescent="0.25">
      <c r="A273" s="162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</row>
    <row r="274" spans="1:13" s="164" customFormat="1" x14ac:dyDescent="0.25">
      <c r="A274" s="162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</row>
    <row r="275" spans="1:13" s="164" customFormat="1" x14ac:dyDescent="0.25">
      <c r="A275" s="162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</row>
    <row r="276" spans="1:13" s="164" customFormat="1" x14ac:dyDescent="0.25">
      <c r="A276" s="162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</row>
    <row r="277" spans="1:13" s="164" customFormat="1" x14ac:dyDescent="0.25">
      <c r="A277" s="162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</row>
    <row r="278" spans="1:13" s="164" customFormat="1" x14ac:dyDescent="0.25">
      <c r="A278" s="162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</row>
    <row r="279" spans="1:13" s="164" customFormat="1" x14ac:dyDescent="0.25">
      <c r="A279" s="162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</row>
    <row r="280" spans="1:13" s="164" customFormat="1" x14ac:dyDescent="0.25">
      <c r="A280" s="162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</row>
    <row r="281" spans="1:13" s="164" customFormat="1" x14ac:dyDescent="0.25">
      <c r="A281" s="162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</row>
    <row r="282" spans="1:13" s="164" customFormat="1" x14ac:dyDescent="0.25">
      <c r="A282" s="162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</row>
    <row r="283" spans="1:13" s="164" customFormat="1" x14ac:dyDescent="0.25">
      <c r="A283" s="162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</row>
    <row r="284" spans="1:13" s="164" customFormat="1" x14ac:dyDescent="0.25">
      <c r="A284" s="162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</row>
    <row r="285" spans="1:13" s="164" customFormat="1" x14ac:dyDescent="0.25">
      <c r="A285" s="162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</row>
    <row r="286" spans="1:13" s="164" customFormat="1" x14ac:dyDescent="0.25">
      <c r="A286" s="162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</row>
    <row r="287" spans="1:13" s="164" customFormat="1" x14ac:dyDescent="0.25">
      <c r="A287" s="162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</row>
    <row r="288" spans="1:13" s="164" customFormat="1" x14ac:dyDescent="0.25">
      <c r="A288" s="162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</row>
    <row r="289" spans="1:13" s="164" customFormat="1" x14ac:dyDescent="0.25">
      <c r="A289" s="162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</row>
    <row r="290" spans="1:13" s="164" customFormat="1" x14ac:dyDescent="0.25">
      <c r="A290" s="162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</row>
    <row r="291" spans="1:13" s="164" customFormat="1" x14ac:dyDescent="0.25">
      <c r="A291" s="162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</row>
    <row r="292" spans="1:13" s="164" customFormat="1" x14ac:dyDescent="0.25">
      <c r="A292" s="162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</row>
    <row r="293" spans="1:13" s="164" customFormat="1" x14ac:dyDescent="0.25">
      <c r="A293" s="162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</row>
    <row r="294" spans="1:13" s="164" customFormat="1" x14ac:dyDescent="0.25">
      <c r="A294" s="162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</row>
    <row r="295" spans="1:13" s="164" customFormat="1" x14ac:dyDescent="0.25">
      <c r="A295" s="162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</row>
    <row r="296" spans="1:13" s="164" customFormat="1" x14ac:dyDescent="0.25">
      <c r="A296" s="162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</row>
    <row r="297" spans="1:13" s="164" customFormat="1" x14ac:dyDescent="0.25">
      <c r="A297" s="162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</row>
    <row r="298" spans="1:13" s="164" customFormat="1" x14ac:dyDescent="0.25">
      <c r="A298" s="162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</row>
    <row r="299" spans="1:13" s="164" customFormat="1" x14ac:dyDescent="0.25">
      <c r="A299" s="162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</row>
    <row r="300" spans="1:13" s="164" customFormat="1" x14ac:dyDescent="0.25">
      <c r="A300" s="162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</row>
    <row r="301" spans="1:13" s="164" customFormat="1" x14ac:dyDescent="0.25">
      <c r="A301" s="162"/>
      <c r="B301" s="163"/>
      <c r="C301" s="163"/>
      <c r="D301" s="163"/>
      <c r="E301" s="163"/>
      <c r="F301" s="163"/>
      <c r="G301" s="163"/>
      <c r="H301" s="163"/>
      <c r="I301" s="163"/>
      <c r="J301" s="163"/>
      <c r="K301" s="163"/>
      <c r="L301" s="163"/>
      <c r="M301" s="163"/>
    </row>
    <row r="302" spans="1:13" s="164" customFormat="1" x14ac:dyDescent="0.25">
      <c r="A302" s="162"/>
      <c r="B302" s="163"/>
      <c r="C302" s="163"/>
      <c r="D302" s="163"/>
      <c r="E302" s="163"/>
      <c r="F302" s="163"/>
      <c r="G302" s="163"/>
      <c r="H302" s="163"/>
      <c r="I302" s="163"/>
      <c r="J302" s="163"/>
      <c r="K302" s="163"/>
      <c r="L302" s="163"/>
      <c r="M302" s="163"/>
    </row>
    <row r="303" spans="1:13" s="164" customFormat="1" x14ac:dyDescent="0.25">
      <c r="A303" s="162"/>
      <c r="B303" s="163"/>
      <c r="C303" s="163"/>
      <c r="D303" s="163"/>
      <c r="E303" s="163"/>
      <c r="F303" s="163"/>
      <c r="G303" s="163"/>
      <c r="H303" s="163"/>
      <c r="I303" s="163"/>
      <c r="J303" s="163"/>
      <c r="K303" s="163"/>
      <c r="L303" s="163"/>
      <c r="M303" s="163"/>
    </row>
    <row r="304" spans="1:13" s="164" customFormat="1" x14ac:dyDescent="0.25">
      <c r="A304" s="162"/>
      <c r="B304" s="163"/>
      <c r="C304" s="163"/>
      <c r="D304" s="163"/>
      <c r="E304" s="163"/>
      <c r="F304" s="163"/>
      <c r="G304" s="163"/>
      <c r="H304" s="163"/>
      <c r="I304" s="163"/>
      <c r="J304" s="163"/>
      <c r="K304" s="163"/>
      <c r="L304" s="163"/>
      <c r="M304" s="163"/>
    </row>
    <row r="305" spans="1:13" s="164" customFormat="1" x14ac:dyDescent="0.25">
      <c r="A305" s="162"/>
      <c r="B305" s="163"/>
      <c r="C305" s="163"/>
      <c r="D305" s="163"/>
      <c r="E305" s="163"/>
      <c r="F305" s="163"/>
      <c r="G305" s="163"/>
      <c r="H305" s="163"/>
      <c r="I305" s="163"/>
      <c r="J305" s="163"/>
      <c r="K305" s="163"/>
      <c r="L305" s="163"/>
      <c r="M305" s="163"/>
    </row>
    <row r="306" spans="1:13" s="164" customFormat="1" x14ac:dyDescent="0.25">
      <c r="A306" s="162"/>
      <c r="B306" s="163"/>
      <c r="C306" s="163"/>
      <c r="D306" s="163"/>
      <c r="E306" s="163"/>
      <c r="F306" s="163"/>
      <c r="G306" s="163"/>
      <c r="H306" s="163"/>
      <c r="I306" s="163"/>
      <c r="J306" s="163"/>
      <c r="K306" s="163"/>
      <c r="L306" s="163"/>
      <c r="M306" s="163"/>
    </row>
    <row r="307" spans="1:13" s="164" customFormat="1" x14ac:dyDescent="0.25">
      <c r="A307" s="162"/>
      <c r="B307" s="163"/>
      <c r="C307" s="163"/>
      <c r="D307" s="163"/>
      <c r="E307" s="163"/>
      <c r="F307" s="163"/>
      <c r="G307" s="163"/>
      <c r="H307" s="163"/>
      <c r="I307" s="163"/>
      <c r="J307" s="163"/>
      <c r="K307" s="163"/>
      <c r="L307" s="163"/>
      <c r="M307" s="163"/>
    </row>
    <row r="308" spans="1:13" s="164" customFormat="1" x14ac:dyDescent="0.25">
      <c r="A308" s="162"/>
      <c r="B308" s="163"/>
      <c r="C308" s="163"/>
      <c r="D308" s="163"/>
      <c r="E308" s="163"/>
      <c r="F308" s="163"/>
      <c r="G308" s="163"/>
      <c r="H308" s="163"/>
      <c r="I308" s="163"/>
      <c r="J308" s="163"/>
      <c r="K308" s="163"/>
      <c r="L308" s="163"/>
      <c r="M308" s="163"/>
    </row>
    <row r="309" spans="1:13" s="164" customFormat="1" x14ac:dyDescent="0.25">
      <c r="A309" s="162"/>
      <c r="B309" s="163"/>
      <c r="C309" s="163"/>
      <c r="D309" s="163"/>
      <c r="E309" s="163"/>
      <c r="F309" s="163"/>
      <c r="G309" s="163"/>
      <c r="H309" s="163"/>
      <c r="I309" s="163"/>
      <c r="J309" s="163"/>
      <c r="K309" s="163"/>
      <c r="L309" s="163"/>
      <c r="M309" s="163"/>
    </row>
    <row r="310" spans="1:13" s="164" customFormat="1" x14ac:dyDescent="0.25">
      <c r="A310" s="162"/>
      <c r="B310" s="163"/>
      <c r="C310" s="163"/>
      <c r="D310" s="163"/>
      <c r="E310" s="163"/>
      <c r="F310" s="163"/>
      <c r="G310" s="163"/>
      <c r="H310" s="163"/>
      <c r="I310" s="163"/>
      <c r="J310" s="163"/>
      <c r="K310" s="163"/>
      <c r="L310" s="163"/>
      <c r="M310" s="163"/>
    </row>
    <row r="311" spans="1:13" s="164" customFormat="1" x14ac:dyDescent="0.25">
      <c r="A311" s="162"/>
      <c r="B311" s="163"/>
      <c r="C311" s="163"/>
      <c r="D311" s="163"/>
      <c r="E311" s="163"/>
      <c r="F311" s="163"/>
      <c r="G311" s="163"/>
      <c r="H311" s="163"/>
      <c r="I311" s="163"/>
      <c r="J311" s="163"/>
      <c r="K311" s="163"/>
      <c r="L311" s="163"/>
      <c r="M311" s="163"/>
    </row>
    <row r="312" spans="1:13" s="164" customFormat="1" x14ac:dyDescent="0.25">
      <c r="A312" s="162"/>
      <c r="B312" s="163"/>
      <c r="C312" s="163"/>
      <c r="D312" s="163"/>
      <c r="E312" s="163"/>
      <c r="F312" s="163"/>
      <c r="G312" s="163"/>
      <c r="H312" s="163"/>
      <c r="I312" s="163"/>
      <c r="J312" s="163"/>
      <c r="K312" s="163"/>
      <c r="L312" s="163"/>
      <c r="M312" s="163"/>
    </row>
    <row r="313" spans="1:13" s="164" customFormat="1" x14ac:dyDescent="0.25">
      <c r="A313" s="162"/>
      <c r="B313" s="163"/>
      <c r="C313" s="163"/>
      <c r="D313" s="163"/>
      <c r="E313" s="163"/>
      <c r="F313" s="163"/>
      <c r="G313" s="163"/>
      <c r="H313" s="163"/>
      <c r="I313" s="163"/>
      <c r="J313" s="163"/>
      <c r="K313" s="163"/>
      <c r="L313" s="163"/>
      <c r="M313" s="163"/>
    </row>
    <row r="314" spans="1:13" s="164" customFormat="1" x14ac:dyDescent="0.25">
      <c r="A314" s="162"/>
      <c r="B314" s="163"/>
      <c r="C314" s="163"/>
      <c r="D314" s="163"/>
      <c r="E314" s="163"/>
      <c r="F314" s="163"/>
      <c r="G314" s="163"/>
      <c r="H314" s="163"/>
      <c r="I314" s="163"/>
      <c r="J314" s="163"/>
      <c r="K314" s="163"/>
      <c r="L314" s="163"/>
      <c r="M314" s="163"/>
    </row>
    <row r="315" spans="1:13" s="164" customFormat="1" x14ac:dyDescent="0.25">
      <c r="A315" s="162"/>
      <c r="B315" s="163"/>
      <c r="C315" s="163"/>
      <c r="D315" s="163"/>
      <c r="E315" s="163"/>
      <c r="F315" s="163"/>
      <c r="G315" s="163"/>
      <c r="H315" s="163"/>
      <c r="I315" s="163"/>
      <c r="J315" s="163"/>
      <c r="K315" s="163"/>
      <c r="L315" s="163"/>
      <c r="M315" s="163"/>
    </row>
    <row r="316" spans="1:13" s="164" customFormat="1" x14ac:dyDescent="0.25">
      <c r="A316" s="162"/>
      <c r="B316" s="163"/>
      <c r="C316" s="163"/>
      <c r="D316" s="163"/>
      <c r="E316" s="163"/>
      <c r="F316" s="163"/>
      <c r="G316" s="163"/>
      <c r="H316" s="163"/>
      <c r="I316" s="163"/>
      <c r="J316" s="163"/>
      <c r="K316" s="163"/>
      <c r="L316" s="163"/>
      <c r="M316" s="163"/>
    </row>
    <row r="317" spans="1:13" s="164" customFormat="1" x14ac:dyDescent="0.25">
      <c r="A317" s="162"/>
      <c r="B317" s="163"/>
      <c r="C317" s="163"/>
      <c r="D317" s="163"/>
      <c r="E317" s="163"/>
      <c r="F317" s="163"/>
      <c r="G317" s="163"/>
      <c r="H317" s="163"/>
      <c r="I317" s="163"/>
      <c r="J317" s="163"/>
      <c r="K317" s="163"/>
      <c r="L317" s="163"/>
      <c r="M317" s="163"/>
    </row>
    <row r="318" spans="1:13" s="164" customFormat="1" x14ac:dyDescent="0.25">
      <c r="A318" s="162"/>
      <c r="B318" s="163"/>
      <c r="C318" s="163"/>
      <c r="D318" s="163"/>
      <c r="E318" s="163"/>
      <c r="F318" s="163"/>
      <c r="G318" s="163"/>
      <c r="H318" s="163"/>
      <c r="I318" s="163"/>
      <c r="J318" s="163"/>
      <c r="K318" s="163"/>
      <c r="L318" s="163"/>
      <c r="M318" s="163"/>
    </row>
    <row r="319" spans="1:13" s="164" customFormat="1" x14ac:dyDescent="0.25">
      <c r="A319" s="162"/>
      <c r="B319" s="163"/>
      <c r="C319" s="163"/>
      <c r="D319" s="163"/>
      <c r="E319" s="163"/>
      <c r="F319" s="163"/>
      <c r="G319" s="163"/>
      <c r="H319" s="163"/>
      <c r="I319" s="163"/>
      <c r="J319" s="163"/>
      <c r="K319" s="163"/>
      <c r="L319" s="163"/>
      <c r="M319" s="163"/>
    </row>
    <row r="320" spans="1:13" s="164" customFormat="1" x14ac:dyDescent="0.25">
      <c r="A320" s="162"/>
      <c r="B320" s="163"/>
      <c r="C320" s="163"/>
      <c r="D320" s="163"/>
      <c r="E320" s="163"/>
      <c r="F320" s="163"/>
      <c r="G320" s="163"/>
      <c r="H320" s="163"/>
      <c r="I320" s="163"/>
      <c r="J320" s="163"/>
      <c r="K320" s="163"/>
      <c r="L320" s="163"/>
      <c r="M320" s="163"/>
    </row>
    <row r="321" spans="1:13" s="164" customFormat="1" x14ac:dyDescent="0.25">
      <c r="A321" s="162"/>
      <c r="B321" s="163"/>
      <c r="C321" s="163"/>
      <c r="D321" s="163"/>
      <c r="E321" s="163"/>
      <c r="F321" s="163"/>
      <c r="G321" s="163"/>
      <c r="H321" s="163"/>
      <c r="I321" s="163"/>
      <c r="J321" s="163"/>
      <c r="K321" s="163"/>
      <c r="L321" s="163"/>
      <c r="M321" s="163"/>
    </row>
    <row r="322" spans="1:13" s="164" customFormat="1" x14ac:dyDescent="0.25">
      <c r="A322" s="162"/>
      <c r="B322" s="163"/>
      <c r="C322" s="163"/>
      <c r="D322" s="163"/>
      <c r="E322" s="163"/>
      <c r="F322" s="163"/>
      <c r="G322" s="163"/>
      <c r="H322" s="163"/>
      <c r="I322" s="163"/>
      <c r="J322" s="163"/>
      <c r="K322" s="163"/>
      <c r="L322" s="163"/>
      <c r="M322" s="163"/>
    </row>
    <row r="323" spans="1:13" s="164" customFormat="1" x14ac:dyDescent="0.25">
      <c r="A323" s="162"/>
      <c r="B323" s="163"/>
      <c r="C323" s="163"/>
      <c r="D323" s="163"/>
      <c r="E323" s="163"/>
      <c r="F323" s="163"/>
      <c r="G323" s="163"/>
      <c r="H323" s="163"/>
      <c r="I323" s="163"/>
      <c r="J323" s="163"/>
      <c r="K323" s="163"/>
      <c r="L323" s="163"/>
      <c r="M323" s="163"/>
    </row>
    <row r="324" spans="1:13" s="164" customFormat="1" x14ac:dyDescent="0.25">
      <c r="A324" s="162"/>
      <c r="B324" s="163"/>
      <c r="C324" s="163"/>
      <c r="D324" s="163"/>
      <c r="E324" s="163"/>
      <c r="F324" s="163"/>
      <c r="G324" s="163"/>
      <c r="H324" s="163"/>
      <c r="I324" s="163"/>
      <c r="J324" s="163"/>
      <c r="K324" s="163"/>
      <c r="L324" s="163"/>
      <c r="M324" s="163"/>
    </row>
    <row r="325" spans="1:13" s="164" customFormat="1" x14ac:dyDescent="0.25">
      <c r="A325" s="162"/>
      <c r="B325" s="163"/>
      <c r="C325" s="163"/>
      <c r="D325" s="163"/>
      <c r="E325" s="163"/>
      <c r="F325" s="163"/>
      <c r="G325" s="163"/>
      <c r="H325" s="163"/>
      <c r="I325" s="163"/>
      <c r="J325" s="163"/>
      <c r="K325" s="163"/>
      <c r="L325" s="163"/>
      <c r="M325" s="163"/>
    </row>
    <row r="326" spans="1:13" s="164" customFormat="1" x14ac:dyDescent="0.25">
      <c r="A326" s="162"/>
      <c r="B326" s="163"/>
      <c r="C326" s="163"/>
      <c r="D326" s="163"/>
      <c r="E326" s="163"/>
      <c r="F326" s="163"/>
      <c r="G326" s="163"/>
      <c r="H326" s="163"/>
      <c r="I326" s="163"/>
      <c r="J326" s="163"/>
      <c r="K326" s="163"/>
      <c r="L326" s="163"/>
      <c r="M326" s="163"/>
    </row>
    <row r="327" spans="1:13" s="164" customFormat="1" x14ac:dyDescent="0.25">
      <c r="A327" s="162"/>
      <c r="B327" s="163"/>
      <c r="C327" s="163"/>
      <c r="D327" s="163"/>
      <c r="E327" s="163"/>
      <c r="F327" s="163"/>
      <c r="G327" s="163"/>
      <c r="H327" s="163"/>
      <c r="I327" s="163"/>
      <c r="J327" s="163"/>
      <c r="K327" s="163"/>
      <c r="L327" s="163"/>
      <c r="M327" s="163"/>
    </row>
    <row r="328" spans="1:13" s="164" customFormat="1" x14ac:dyDescent="0.25">
      <c r="A328" s="162"/>
      <c r="B328" s="163"/>
      <c r="C328" s="163"/>
      <c r="D328" s="163"/>
      <c r="E328" s="163"/>
      <c r="F328" s="163"/>
      <c r="G328" s="163"/>
      <c r="H328" s="163"/>
      <c r="I328" s="163"/>
      <c r="J328" s="163"/>
      <c r="K328" s="163"/>
      <c r="L328" s="163"/>
      <c r="M328" s="163"/>
    </row>
    <row r="329" spans="1:13" s="164" customFormat="1" x14ac:dyDescent="0.25">
      <c r="A329" s="162"/>
      <c r="B329" s="163"/>
      <c r="C329" s="163"/>
      <c r="D329" s="163"/>
      <c r="E329" s="163"/>
      <c r="F329" s="163"/>
      <c r="G329" s="163"/>
      <c r="H329" s="163"/>
      <c r="I329" s="163"/>
      <c r="J329" s="163"/>
      <c r="K329" s="163"/>
      <c r="L329" s="163"/>
      <c r="M329" s="163"/>
    </row>
    <row r="330" spans="1:13" s="164" customFormat="1" x14ac:dyDescent="0.25">
      <c r="A330" s="162"/>
      <c r="B330" s="163"/>
      <c r="C330" s="163"/>
      <c r="D330" s="163"/>
      <c r="E330" s="163"/>
      <c r="F330" s="163"/>
      <c r="G330" s="163"/>
      <c r="H330" s="163"/>
      <c r="I330" s="163"/>
      <c r="J330" s="163"/>
      <c r="K330" s="163"/>
      <c r="L330" s="163"/>
      <c r="M330" s="163"/>
    </row>
    <row r="331" spans="1:13" s="164" customFormat="1" x14ac:dyDescent="0.25">
      <c r="A331" s="162"/>
      <c r="B331" s="163"/>
      <c r="C331" s="163"/>
      <c r="D331" s="163"/>
      <c r="E331" s="163"/>
      <c r="F331" s="163"/>
      <c r="G331" s="163"/>
      <c r="H331" s="163"/>
      <c r="I331" s="163"/>
      <c r="J331" s="163"/>
      <c r="K331" s="163"/>
      <c r="L331" s="163"/>
      <c r="M331" s="163"/>
    </row>
    <row r="332" spans="1:13" s="164" customFormat="1" x14ac:dyDescent="0.25">
      <c r="A332" s="162"/>
      <c r="B332" s="163"/>
      <c r="C332" s="163"/>
      <c r="D332" s="163"/>
      <c r="E332" s="163"/>
      <c r="F332" s="163"/>
      <c r="G332" s="163"/>
      <c r="H332" s="163"/>
      <c r="I332" s="163"/>
      <c r="J332" s="163"/>
      <c r="K332" s="163"/>
      <c r="L332" s="163"/>
      <c r="M332" s="163"/>
    </row>
    <row r="333" spans="1:13" s="164" customFormat="1" x14ac:dyDescent="0.25">
      <c r="A333" s="162"/>
      <c r="B333" s="163"/>
      <c r="C333" s="163"/>
      <c r="D333" s="163"/>
      <c r="E333" s="163"/>
      <c r="F333" s="163"/>
      <c r="G333" s="163"/>
      <c r="H333" s="163"/>
      <c r="I333" s="163"/>
      <c r="J333" s="163"/>
      <c r="K333" s="163"/>
      <c r="L333" s="163"/>
      <c r="M333" s="163"/>
    </row>
    <row r="334" spans="1:13" s="164" customFormat="1" x14ac:dyDescent="0.25">
      <c r="A334" s="162"/>
      <c r="B334" s="163"/>
      <c r="C334" s="163"/>
      <c r="D334" s="163"/>
      <c r="E334" s="163"/>
      <c r="F334" s="163"/>
      <c r="G334" s="163"/>
      <c r="H334" s="163"/>
      <c r="I334" s="163"/>
      <c r="J334" s="163"/>
      <c r="K334" s="163"/>
      <c r="L334" s="163"/>
      <c r="M334" s="163"/>
    </row>
    <row r="335" spans="1:13" s="164" customFormat="1" x14ac:dyDescent="0.25">
      <c r="A335" s="162"/>
      <c r="B335" s="163"/>
      <c r="C335" s="163"/>
      <c r="D335" s="163"/>
      <c r="E335" s="163"/>
      <c r="F335" s="163"/>
      <c r="G335" s="163"/>
      <c r="H335" s="163"/>
      <c r="I335" s="163"/>
      <c r="J335" s="163"/>
      <c r="K335" s="163"/>
      <c r="L335" s="163"/>
      <c r="M335" s="163"/>
    </row>
    <row r="336" spans="1:13" s="164" customFormat="1" x14ac:dyDescent="0.25">
      <c r="A336" s="162"/>
      <c r="B336" s="163"/>
      <c r="C336" s="163"/>
      <c r="D336" s="163"/>
      <c r="E336" s="163"/>
      <c r="F336" s="163"/>
      <c r="G336" s="163"/>
      <c r="H336" s="163"/>
      <c r="I336" s="163"/>
      <c r="J336" s="163"/>
      <c r="K336" s="163"/>
      <c r="L336" s="163"/>
      <c r="M336" s="163"/>
    </row>
    <row r="337" spans="1:13" s="164" customFormat="1" x14ac:dyDescent="0.25">
      <c r="A337" s="162"/>
      <c r="B337" s="163"/>
      <c r="C337" s="163"/>
      <c r="D337" s="163"/>
      <c r="E337" s="163"/>
      <c r="F337" s="163"/>
      <c r="G337" s="163"/>
      <c r="H337" s="163"/>
      <c r="I337" s="163"/>
      <c r="J337" s="163"/>
      <c r="K337" s="163"/>
      <c r="L337" s="163"/>
      <c r="M337" s="163"/>
    </row>
    <row r="338" spans="1:13" s="164" customFormat="1" x14ac:dyDescent="0.25">
      <c r="A338" s="162"/>
      <c r="B338" s="163"/>
      <c r="C338" s="163"/>
      <c r="D338" s="163"/>
      <c r="E338" s="163"/>
      <c r="F338" s="163"/>
      <c r="G338" s="163"/>
      <c r="H338" s="163"/>
      <c r="I338" s="163"/>
      <c r="J338" s="163"/>
      <c r="K338" s="163"/>
      <c r="L338" s="163"/>
      <c r="M338" s="163"/>
    </row>
    <row r="339" spans="1:13" s="164" customFormat="1" x14ac:dyDescent="0.25">
      <c r="A339" s="162"/>
      <c r="B339" s="163"/>
      <c r="C339" s="163"/>
      <c r="D339" s="163"/>
      <c r="E339" s="163"/>
      <c r="F339" s="163"/>
      <c r="G339" s="163"/>
      <c r="H339" s="163"/>
      <c r="I339" s="163"/>
      <c r="J339" s="163"/>
      <c r="K339" s="163"/>
      <c r="L339" s="163"/>
      <c r="M339" s="163"/>
    </row>
  </sheetData>
  <mergeCells count="17">
    <mergeCell ref="A119:B119"/>
    <mergeCell ref="H4:H5"/>
    <mergeCell ref="I4:I5"/>
    <mergeCell ref="G3:G6"/>
    <mergeCell ref="C3:F3"/>
    <mergeCell ref="H3:J3"/>
    <mergeCell ref="F4:F5"/>
    <mergeCell ref="E4:E5"/>
    <mergeCell ref="A3:A6"/>
    <mergeCell ref="B3:B6"/>
    <mergeCell ref="C4:C5"/>
    <mergeCell ref="K3:M3"/>
    <mergeCell ref="K4:K5"/>
    <mergeCell ref="L4:L5"/>
    <mergeCell ref="M4:M5"/>
    <mergeCell ref="D4:D5"/>
    <mergeCell ref="J4:J5"/>
  </mergeCells>
  <pageMargins left="0.7" right="0.7" top="0.75" bottom="0.75" header="0.3" footer="0.3"/>
  <pageSetup paperSize="9" scale="5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3</vt:i4>
      </vt:variant>
    </vt:vector>
  </HeadingPairs>
  <TitlesOfParts>
    <vt:vector size="6" baseType="lpstr">
      <vt:lpstr>พื้นที่รายตำบล_วังบัว-วังยาง</vt:lpstr>
      <vt:lpstr>ข้อมูลพื้นที่การเกษตร 4โครงการ</vt:lpstr>
      <vt:lpstr>รวม</vt:lpstr>
      <vt:lpstr>'พื้นที่รายตำบล_วังบัว-วังยาง'!Database</vt:lpstr>
      <vt:lpstr>'พื้นที่รายตำบล_วังบัว-วังยาง'!Print_Area</vt:lpstr>
      <vt:lpstr>'ข้อมูลพื้นที่การเกษตร 4โครงการ'!Print_Titles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3kkk</dc:creator>
  <cp:lastModifiedBy>User</cp:lastModifiedBy>
  <cp:lastPrinted>2023-02-23T02:18:24Z</cp:lastPrinted>
  <dcterms:created xsi:type="dcterms:W3CDTF">2022-02-21T02:15:10Z</dcterms:created>
  <dcterms:modified xsi:type="dcterms:W3CDTF">2023-02-23T02:22:00Z</dcterms:modified>
</cp:coreProperties>
</file>