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 firstSheet="2" activeTab="2"/>
  </bookViews>
  <sheets>
    <sheet name="ปี 2564" sheetId="1" state="hidden" r:id="rId1"/>
    <sheet name="ปี 2565" sheetId="2" state="hidden" r:id="rId2"/>
    <sheet name="ส่งภายนอก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D18" i="4"/>
  <c r="E20" i="4"/>
  <c r="D20" i="4"/>
  <c r="E24" i="4"/>
  <c r="D24" i="4"/>
  <c r="D27" i="2" l="1"/>
  <c r="D25" i="2"/>
  <c r="D29" i="2" s="1"/>
  <c r="D20" i="2"/>
  <c r="D19" i="2"/>
  <c r="D12" i="2"/>
  <c r="D7" i="2"/>
  <c r="D17" i="2" l="1"/>
  <c r="D26" i="2" s="1"/>
  <c r="F26" i="2" s="1"/>
  <c r="F27" i="2"/>
  <c r="D19" i="1"/>
  <c r="D20" i="1"/>
  <c r="D28" i="2" l="1"/>
  <c r="F28" i="2" s="1"/>
  <c r="D27" i="1"/>
  <c r="D25" i="1"/>
  <c r="D29" i="1" s="1"/>
  <c r="D12" i="1"/>
  <c r="D7" i="1"/>
  <c r="D17" i="1" l="1"/>
  <c r="D26" i="1" s="1"/>
  <c r="F26" i="1" s="1"/>
  <c r="F27" i="1"/>
  <c r="D28" i="1" l="1"/>
  <c r="F28" i="1" s="1"/>
</calcChain>
</file>

<file path=xl/sharedStrings.xml><?xml version="1.0" encoding="utf-8"?>
<sst xmlns="http://schemas.openxmlformats.org/spreadsheetml/2006/main" count="163" uniqueCount="65">
  <si>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</si>
  <si>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</si>
  <si>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</si>
  <si>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</si>
  <si>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</si>
  <si>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</si>
  <si>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</si>
  <si>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</si>
  <si>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</si>
  <si>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ใส่ปุ๋ย ฉีดยา ให้น้ำ พรวนดิน ฯลฯ)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</si>
  <si>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</si>
  <si>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</si>
  <si>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</si>
  <si>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</si>
  <si>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</si>
  <si>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</si>
  <si>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</si>
  <si>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</si>
  <si>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</si>
  <si>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</si>
  <si>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</si>
  <si>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</si>
  <si>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</si>
  <si>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</si>
  <si>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</si>
  <si>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</si>
  <si>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</si>
  <si>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บาทต่อตัน</t>
  </si>
  <si>
    <t>4. ผลการคำนวณตามต้นทุนของท่าน</t>
  </si>
  <si>
    <t xml:space="preserve">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</si>
  <si>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</si>
  <si>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</si>
  <si>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</si>
  <si>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</si>
  <si>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</si>
  <si>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</si>
  <si>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</si>
  <si>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 xml:space="preserve"> ธันวาคม 2563</t>
  </si>
  <si>
    <t>คำนวณต้นทุนการผลิตมันสำปะหลัง ปี 2565</t>
  </si>
  <si>
    <t>คำนวณต้นทุนการผลิตมันสำปะหลัง ปี 2564</t>
  </si>
  <si>
    <t>น</t>
  </si>
  <si>
    <t>ประมาณการ</t>
  </si>
  <si>
    <t>ปีเพาะปลูก 2564/65</t>
  </si>
  <si>
    <t>ปีเพาะปลูก 2565/66</t>
  </si>
  <si>
    <t>4.1 ค่าใช้จ่ายเฉลี่ยการเพาะปลูกมันสำปะหลัง</t>
  </si>
  <si>
    <t xml:space="preserve"> (ไม่รวมค่าขุดเก็บเกี่ยวและค่าขนส่ง) </t>
  </si>
  <si>
    <t>ค่าใช้จ่ายรวม</t>
  </si>
  <si>
    <t>ผลผลิตเฉลี่ยต่อไร่</t>
  </si>
  <si>
    <t>ตัน/ไร่</t>
  </si>
  <si>
    <t>ต้นทุนการผลิต</t>
  </si>
  <si>
    <t>บาท/กก.</t>
  </si>
  <si>
    <t>1)      ค่าเตรียมดิน</t>
  </si>
  <si>
    <t>2)      ค่าจ้างปลูก</t>
  </si>
  <si>
    <t>3)      ค่าบำรุงรักษา</t>
  </si>
  <si>
    <t>4)      ค่ากำจัดวัชพืช / ศัตรูพืช</t>
  </si>
  <si>
    <t>6)      ค่าพันธุ์มันฯ</t>
  </si>
  <si>
    <t>7)      ค่าเช่าที่ดิน</t>
  </si>
  <si>
    <t>8)      อื่น ๆ</t>
  </si>
  <si>
    <t>4.2     ค่าใช้จ่ายการขุดเก็บเกี่ยวต่อไร่ และค่าขนส่งต่อกิโลกรัม</t>
  </si>
  <si>
    <t>1)      ค่าขุดเก็บเกี่ยว</t>
  </si>
  <si>
    <t>2)      ค่าขนส่ง (จากไร่ถึงจุดรับซื้อ)</t>
  </si>
  <si>
    <t>5)      ค่าปุ๋ยเคมี สูตร15-15-15 จำนวน50 กก.</t>
  </si>
  <si>
    <t>ค่าปุ๋ยเคมี สูตร16-8-8 จำนวน50 กก.</t>
  </si>
  <si>
    <t>ค่าปุ๋ยเคมี สูตร0-0-60 จำนวน50 กก.</t>
  </si>
  <si>
    <t>อำเภอ........โพทะเล....................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</si>
</sst>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sz val="18"/>
      <color rgb="FFFF0000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b/>
      <sz val="20"/>
      <color rgb="FFFF0000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  <font>
      <sz val="22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10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1" fillId="6" borderId="2" xfId="0" applyFont="1" applyFill="1" applyBorder="1"/>
    <xf numFmtId="0" fontId="2" fillId="6" borderId="3" xfId="0" applyFont="1" applyFill="1" applyBorder="1"/>
    <xf numFmtId="0" fontId="2" fillId="5" borderId="4" xfId="0" applyFont="1" applyFill="1" applyBorder="1" applyAlignment="1">
      <alignment horizontal="center"/>
    </xf>
    <xf numFmtId="0" fontId="12" fillId="7" borderId="1" xfId="0" applyFont="1" applyFill="1" applyBorder="1"/>
    <xf numFmtId="4" fontId="12" fillId="0" borderId="1" xfId="0" applyNumberFormat="1" applyFont="1" applyBorder="1"/>
    <xf numFmtId="0" fontId="2" fillId="5" borderId="5" xfId="0" applyFont="1" applyFill="1" applyBorder="1" applyAlignment="1">
      <alignment horizontal="center"/>
    </xf>
    <xf numFmtId="0" fontId="2" fillId="0" borderId="1" xfId="0" applyFont="1" applyBorder="1"/>
    <xf numFmtId="4" fontId="2" fillId="4" borderId="6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3" fontId="2" fillId="3" borderId="3" xfId="1" applyFont="1" applyFill="1" applyBorder="1"/>
    <xf numFmtId="4" fontId="2" fillId="0" borderId="1" xfId="0" applyNumberFormat="1" applyFont="1" applyBorder="1"/>
    <xf numFmtId="4" fontId="2" fillId="3" borderId="1" xfId="0" applyNumberFormat="1" applyFont="1" applyFill="1" applyBorder="1"/>
    <xf numFmtId="0" fontId="13" fillId="0" borderId="0" xfId="0" applyFont="1"/>
    <xf numFmtId="0" fontId="11" fillId="8" borderId="1" xfId="0" applyFont="1" applyFill="1" applyBorder="1"/>
    <xf numFmtId="0" fontId="2" fillId="5" borderId="6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5" borderId="0" xfId="0" applyFont="1" applyFill="1"/>
    <xf numFmtId="0" fontId="14" fillId="10" borderId="7" xfId="0" applyFont="1" applyFill="1" applyBorder="1"/>
    <xf numFmtId="4" fontId="10" fillId="1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5" fillId="11" borderId="8" xfId="0" applyFont="1" applyFill="1" applyBorder="1"/>
    <xf numFmtId="4" fontId="16" fillId="10" borderId="8" xfId="0" applyNumberFormat="1" applyFont="1" applyFill="1" applyBorder="1"/>
    <xf numFmtId="0" fontId="13" fillId="10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4" fontId="12" fillId="10" borderId="8" xfId="0" applyNumberFormat="1" applyFont="1" applyFill="1" applyBorder="1"/>
    <xf numFmtId="0" fontId="2" fillId="10" borderId="8" xfId="0" applyFont="1" applyFill="1" applyBorder="1" applyAlignment="1">
      <alignment horizontal="center"/>
    </xf>
    <xf numFmtId="4" fontId="8" fillId="10" borderId="8" xfId="0" applyNumberFormat="1" applyFont="1" applyFill="1" applyBorder="1"/>
    <xf numFmtId="0" fontId="8" fillId="10" borderId="8" xfId="0" applyFont="1" applyFill="1" applyBorder="1" applyAlignment="1">
      <alignment horizontal="center"/>
    </xf>
    <xf numFmtId="0" fontId="14" fillId="12" borderId="10" xfId="0" applyFont="1" applyFill="1" applyBorder="1"/>
    <xf numFmtId="4" fontId="14" fillId="10" borderId="8" xfId="0" applyNumberFormat="1" applyFont="1" applyFill="1" applyBorder="1"/>
    <xf numFmtId="4" fontId="2" fillId="10" borderId="8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4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10" borderId="0" xfId="0" applyFont="1" applyFill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49" fontId="18" fillId="0" borderId="0" xfId="0" applyNumberFormat="1" applyFont="1"/>
    <xf numFmtId="0" fontId="19" fillId="0" borderId="0" xfId="0" applyFont="1"/>
    <xf numFmtId="3" fontId="0" fillId="0" borderId="0" xfId="0" applyNumberFormat="1"/>
    <xf numFmtId="3" fontId="0" fillId="13" borderId="0" xfId="0" applyNumberForma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8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1</xdr:row>
      <xdr:rowOff>314325</xdr:rowOff>
    </xdr:from>
    <xdr:to>
      <xdr:col>4</xdr:col>
      <xdr:colOff>981076</xdr:colOff>
      <xdr:row>3</xdr:row>
      <xdr:rowOff>0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="" xmlns:a16="http://schemas.microsoft.com/office/drawing/2014/main" id="{1395C81C-9690-4F2A-9D6C-52610FA65033}"/>
            </a:ext>
          </a:extLst>
        </xdr:cNvPr>
        <xdr:cNvSpPr/>
      </xdr:nvSpPr>
      <xdr:spPr>
        <a:xfrm>
          <a:off x="742951" y="638175"/>
          <a:ext cx="5867400" cy="49530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190500</xdr:colOff>
      <xdr:row>24</xdr:row>
      <xdr:rowOff>342901</xdr:rowOff>
    </xdr:from>
    <xdr:to>
      <xdr:col>10</xdr:col>
      <xdr:colOff>247650</xdr:colOff>
      <xdr:row>26</xdr:row>
      <xdr:rowOff>200025</xdr:rowOff>
    </xdr:to>
    <xdr:sp macro="" textlink="">
      <xdr:nvSpPr>
        <xdr:cNvPr id="3" name="ลูกศรซ้าย 2">
          <a:extLst>
            <a:ext uri="{FF2B5EF4-FFF2-40B4-BE49-F238E27FC236}">
              <a16:creationId xmlns="" xmlns:a16="http://schemas.microsoft.com/office/drawing/2014/main" id="{46D33D22-005D-443E-A44A-C79E2938BEBB}"/>
            </a:ext>
          </a:extLst>
        </xdr:cNvPr>
        <xdr:cNvSpPr/>
      </xdr:nvSpPr>
      <xdr:spPr>
        <a:xfrm>
          <a:off x="8734425" y="8124826"/>
          <a:ext cx="1809750" cy="638174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180975</xdr:colOff>
      <xdr:row>27</xdr:row>
      <xdr:rowOff>238125</xdr:rowOff>
    </xdr:from>
    <xdr:to>
      <xdr:col>10</xdr:col>
      <xdr:colOff>238125</xdr:colOff>
      <xdr:row>29</xdr:row>
      <xdr:rowOff>161924</xdr:rowOff>
    </xdr:to>
    <xdr:sp macro="" textlink="">
      <xdr:nvSpPr>
        <xdr:cNvPr id="4" name="ลูกศรซ้าย 3">
          <a:extLst>
            <a:ext uri="{FF2B5EF4-FFF2-40B4-BE49-F238E27FC236}">
              <a16:creationId xmlns="" xmlns:a16="http://schemas.microsoft.com/office/drawing/2014/main" id="{E867110E-5EFA-407A-8660-6AAB3C2CE3F1}"/>
            </a:ext>
          </a:extLst>
        </xdr:cNvPr>
        <xdr:cNvSpPr/>
      </xdr:nvSpPr>
      <xdr:spPr>
        <a:xfrm>
          <a:off x="8724900" y="9144000"/>
          <a:ext cx="180975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773429</xdr:colOff>
      <xdr:row>4</xdr:row>
      <xdr:rowOff>28575</xdr:rowOff>
    </xdr:from>
    <xdr:to>
      <xdr:col>10</xdr:col>
      <xdr:colOff>11429</xdr:colOff>
      <xdr:row>8</xdr:row>
      <xdr:rowOff>247650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="" xmlns:a16="http://schemas.microsoft.com/office/drawing/2014/main" id="{D49D13DD-5EAB-4439-AC2C-22DD8623ECD1}"/>
            </a:ext>
          </a:extLst>
        </xdr:cNvPr>
        <xdr:cNvSpPr/>
      </xdr:nvSpPr>
      <xdr:spPr>
        <a:xfrm>
          <a:off x="7393304" y="1171575"/>
          <a:ext cx="2914650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228601</xdr:colOff>
      <xdr:row>1</xdr:row>
      <xdr:rowOff>285750</xdr:rowOff>
    </xdr:from>
    <xdr:to>
      <xdr:col>4</xdr:col>
      <xdr:colOff>971551</xdr:colOff>
      <xdr:row>2</xdr:row>
      <xdr:rowOff>457200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="" xmlns:a16="http://schemas.microsoft.com/office/drawing/2014/main" id="{1395C81C-9690-4F2A-9D6C-52610FA65033}"/>
            </a:ext>
          </a:extLst>
        </xdr:cNvPr>
        <xdr:cNvSpPr/>
      </xdr:nvSpPr>
      <xdr:spPr>
        <a:xfrm>
          <a:off x="733426" y="609600"/>
          <a:ext cx="5867400" cy="49530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190500</xdr:colOff>
      <xdr:row>24</xdr:row>
      <xdr:rowOff>342901</xdr:rowOff>
    </xdr:from>
    <xdr:to>
      <xdr:col>10</xdr:col>
      <xdr:colOff>247650</xdr:colOff>
      <xdr:row>26</xdr:row>
      <xdr:rowOff>200025</xdr:rowOff>
    </xdr:to>
    <xdr:sp macro="" textlink="">
      <xdr:nvSpPr>
        <xdr:cNvPr id="3" name="ลูกศรซ้าย 2">
          <a:extLst>
            <a:ext uri="{FF2B5EF4-FFF2-40B4-BE49-F238E27FC236}">
              <a16:creationId xmlns="" xmlns:a16="http://schemas.microsoft.com/office/drawing/2014/main" id="{46D33D22-005D-443E-A44A-C79E2938BEBB}"/>
            </a:ext>
          </a:extLst>
        </xdr:cNvPr>
        <xdr:cNvSpPr/>
      </xdr:nvSpPr>
      <xdr:spPr>
        <a:xfrm>
          <a:off x="8734425" y="8124826"/>
          <a:ext cx="1809750" cy="638174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180975</xdr:colOff>
      <xdr:row>27</xdr:row>
      <xdr:rowOff>238125</xdr:rowOff>
    </xdr:from>
    <xdr:to>
      <xdr:col>10</xdr:col>
      <xdr:colOff>238125</xdr:colOff>
      <xdr:row>29</xdr:row>
      <xdr:rowOff>161924</xdr:rowOff>
    </xdr:to>
    <xdr:sp macro="" textlink="">
      <xdr:nvSpPr>
        <xdr:cNvPr id="4" name="ลูกศรซ้าย 3">
          <a:extLst>
            <a:ext uri="{FF2B5EF4-FFF2-40B4-BE49-F238E27FC236}">
              <a16:creationId xmlns="" xmlns:a16="http://schemas.microsoft.com/office/drawing/2014/main" id="{E867110E-5EFA-407A-8660-6AAB3C2CE3F1}"/>
            </a:ext>
          </a:extLst>
        </xdr:cNvPr>
        <xdr:cNvSpPr/>
      </xdr:nvSpPr>
      <xdr:spPr>
        <a:xfrm>
          <a:off x="8724900" y="9144000"/>
          <a:ext cx="180975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773429</xdr:colOff>
      <xdr:row>4</xdr:row>
      <xdr:rowOff>28575</xdr:rowOff>
    </xdr:from>
    <xdr:to>
      <xdr:col>10</xdr:col>
      <xdr:colOff>11429</xdr:colOff>
      <xdr:row>8</xdr:row>
      <xdr:rowOff>247650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="" xmlns:a16="http://schemas.microsoft.com/office/drawing/2014/main" id="{D49D13DD-5EAB-4439-AC2C-22DD8623ECD1}"/>
            </a:ext>
          </a:extLst>
        </xdr:cNvPr>
        <xdr:cNvSpPr/>
      </xdr:nvSpPr>
      <xdr:spPr>
        <a:xfrm>
          <a:off x="7393304" y="1171575"/>
          <a:ext cx="2914650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F16" sqref="F16"/>
    </sheetView>
  </sheetViews>
  <sheetFormatPr defaultRowHeight="25.5" x14ac:dyDescent="0.5"/>
  <cols>
    <col min="1" max="1" width="6.625" style="1" customWidth="1"/>
    <col min="2" max="2" width="3.375" style="1" customWidth="1"/>
    <col min="3" max="3" width="49.25" style="1" customWidth="1"/>
    <col min="4" max="4" width="14.625" style="1" customWidth="1"/>
    <col min="5" max="5" width="13" style="23" customWidth="1"/>
    <col min="6" max="6" width="13.5" style="1" customWidth="1"/>
    <col min="7" max="7" width="11.75" style="1" customWidth="1"/>
    <col min="8" max="8" width="5" style="1" customWidth="1"/>
    <col min="9" max="13" width="9" style="1"/>
  </cols>
  <sheetData>
    <row r="1" spans="1:13" ht="30.75" x14ac:dyDescent="0.6">
      <c r="C1" s="51" t="s">
        <v>64</v>
      </c>
    </row>
    <row r="2" spans="1:13" x14ac:dyDescent="0.5">
      <c r="A2"/>
      <c r="B2"/>
      <c r="H2"/>
      <c r="I2"/>
      <c r="J2"/>
      <c r="K2"/>
      <c r="L2"/>
      <c r="M2"/>
    </row>
    <row r="3" spans="1:13" ht="38.25" x14ac:dyDescent="0.5">
      <c r="A3"/>
      <c r="B3"/>
      <c r="C3" s="54" t="s">
        <v>39</v>
      </c>
      <c r="D3" s="55"/>
      <c r="E3" s="55"/>
      <c r="H3"/>
      <c r="I3"/>
      <c r="J3"/>
      <c r="K3"/>
      <c r="L3"/>
      <c r="M3"/>
    </row>
    <row r="4" spans="1:13" ht="26.25" x14ac:dyDescent="0.55000000000000004">
      <c r="A4"/>
      <c r="B4"/>
      <c r="C4" s="2" t="s">
        <v>0</v>
      </c>
      <c r="D4" s="3"/>
      <c r="E4" s="3"/>
      <c r="F4" s="3"/>
      <c r="H4"/>
      <c r="I4"/>
      <c r="J4"/>
      <c r="K4"/>
      <c r="L4"/>
      <c r="M4"/>
    </row>
    <row r="5" spans="1:13" ht="30" x14ac:dyDescent="0.65">
      <c r="A5"/>
      <c r="B5"/>
      <c r="C5" s="4" t="s">
        <v>1</v>
      </c>
      <c r="D5" s="5">
        <v>1</v>
      </c>
      <c r="E5" s="6" t="s">
        <v>2</v>
      </c>
      <c r="H5"/>
      <c r="I5"/>
      <c r="J5"/>
      <c r="K5"/>
      <c r="L5"/>
      <c r="M5"/>
    </row>
    <row r="6" spans="1:13" ht="26.25" x14ac:dyDescent="0.55000000000000004">
      <c r="A6"/>
      <c r="B6"/>
      <c r="C6" s="7" t="s">
        <v>3</v>
      </c>
      <c r="D6" s="8"/>
      <c r="E6" s="9"/>
      <c r="H6"/>
      <c r="I6"/>
      <c r="J6"/>
      <c r="K6"/>
      <c r="L6"/>
      <c r="M6"/>
    </row>
    <row r="7" spans="1:13" ht="26.25" x14ac:dyDescent="0.55000000000000004">
      <c r="A7"/>
      <c r="B7"/>
      <c r="C7" s="10" t="s">
        <v>4</v>
      </c>
      <c r="D7" s="11">
        <f>SUM(D8:D11)</f>
        <v>3375</v>
      </c>
      <c r="E7" s="12" t="s">
        <v>5</v>
      </c>
      <c r="H7"/>
      <c r="I7"/>
      <c r="J7"/>
      <c r="K7"/>
      <c r="L7"/>
      <c r="M7"/>
    </row>
    <row r="8" spans="1:13" x14ac:dyDescent="0.5">
      <c r="A8"/>
      <c r="B8"/>
      <c r="C8" s="13" t="s">
        <v>6</v>
      </c>
      <c r="D8" s="14">
        <v>650</v>
      </c>
      <c r="E8" s="12" t="s">
        <v>5</v>
      </c>
      <c r="H8"/>
      <c r="I8"/>
      <c r="J8"/>
      <c r="K8"/>
      <c r="L8"/>
      <c r="M8"/>
    </row>
    <row r="9" spans="1:13" x14ac:dyDescent="0.5">
      <c r="A9"/>
      <c r="B9"/>
      <c r="C9" s="13" t="s">
        <v>7</v>
      </c>
      <c r="D9" s="15">
        <v>550</v>
      </c>
      <c r="E9" s="12" t="s">
        <v>5</v>
      </c>
      <c r="H9"/>
      <c r="I9"/>
      <c r="J9"/>
      <c r="K9"/>
      <c r="L9"/>
      <c r="M9"/>
    </row>
    <row r="10" spans="1:13" x14ac:dyDescent="0.5">
      <c r="A10"/>
      <c r="B10"/>
      <c r="C10" s="13" t="s">
        <v>8</v>
      </c>
      <c r="D10" s="15">
        <v>250</v>
      </c>
      <c r="E10" s="12" t="s">
        <v>5</v>
      </c>
      <c r="F10" s="1" t="s">
        <v>9</v>
      </c>
      <c r="H10"/>
      <c r="I10"/>
      <c r="J10"/>
      <c r="K10"/>
      <c r="L10"/>
      <c r="M10"/>
    </row>
    <row r="11" spans="1:13" x14ac:dyDescent="0.5">
      <c r="A11"/>
      <c r="B11"/>
      <c r="C11" s="13" t="s">
        <v>10</v>
      </c>
      <c r="D11" s="15">
        <v>1925</v>
      </c>
      <c r="E11" s="12" t="s">
        <v>5</v>
      </c>
      <c r="F11" s="1" t="s">
        <v>11</v>
      </c>
      <c r="H11"/>
      <c r="I11"/>
      <c r="J11"/>
      <c r="K11"/>
      <c r="L11"/>
      <c r="M11"/>
    </row>
    <row r="12" spans="1:13" ht="26.25" x14ac:dyDescent="0.55000000000000004">
      <c r="A12"/>
      <c r="B12"/>
      <c r="C12" s="10" t="s">
        <v>12</v>
      </c>
      <c r="D12" s="11">
        <f>SUM(D13:D16)</f>
        <v>1350</v>
      </c>
      <c r="E12" s="12" t="s">
        <v>5</v>
      </c>
      <c r="H12"/>
      <c r="I12"/>
      <c r="J12"/>
      <c r="K12"/>
      <c r="L12"/>
      <c r="M12"/>
    </row>
    <row r="13" spans="1:13" x14ac:dyDescent="0.5">
      <c r="A13"/>
      <c r="B13"/>
      <c r="C13" s="13" t="s">
        <v>13</v>
      </c>
      <c r="D13" s="14">
        <v>1000</v>
      </c>
      <c r="E13" s="12" t="s">
        <v>5</v>
      </c>
      <c r="H13"/>
      <c r="I13"/>
      <c r="J13"/>
      <c r="K13"/>
      <c r="L13"/>
      <c r="M13"/>
    </row>
    <row r="14" spans="1:13" x14ac:dyDescent="0.5">
      <c r="A14"/>
      <c r="B14"/>
      <c r="C14" s="13" t="s">
        <v>14</v>
      </c>
      <c r="D14" s="15">
        <v>200</v>
      </c>
      <c r="E14" s="12" t="s">
        <v>5</v>
      </c>
      <c r="H14"/>
      <c r="I14"/>
      <c r="J14"/>
      <c r="K14"/>
      <c r="L14"/>
      <c r="M14"/>
    </row>
    <row r="15" spans="1:13" x14ac:dyDescent="0.5">
      <c r="A15"/>
      <c r="B15"/>
      <c r="C15" s="13" t="s">
        <v>15</v>
      </c>
      <c r="D15" s="15">
        <v>150</v>
      </c>
      <c r="E15" s="12" t="s">
        <v>5</v>
      </c>
      <c r="H15"/>
      <c r="I15"/>
      <c r="J15"/>
      <c r="K15"/>
      <c r="L15"/>
      <c r="M15"/>
    </row>
    <row r="16" spans="1:13" x14ac:dyDescent="0.5">
      <c r="A16"/>
      <c r="B16"/>
      <c r="C16" s="13" t="s">
        <v>16</v>
      </c>
      <c r="D16" s="15">
        <v>0</v>
      </c>
      <c r="E16" s="12" t="s">
        <v>5</v>
      </c>
      <c r="H16"/>
      <c r="I16"/>
      <c r="J16"/>
      <c r="K16"/>
      <c r="L16"/>
      <c r="M16"/>
    </row>
    <row r="17" spans="1:13" ht="26.25" x14ac:dyDescent="0.55000000000000004">
      <c r="A17"/>
      <c r="B17"/>
      <c r="C17" s="10" t="s">
        <v>17</v>
      </c>
      <c r="D17" s="11">
        <f>ROUND((D7+D12)*(F17/100)*(12/12),2)</f>
        <v>307.13</v>
      </c>
      <c r="E17" s="12" t="s">
        <v>5</v>
      </c>
      <c r="F17" s="16">
        <v>6.5</v>
      </c>
      <c r="G17" s="1" t="s">
        <v>18</v>
      </c>
      <c r="H17"/>
      <c r="I17"/>
      <c r="J17"/>
      <c r="K17"/>
      <c r="L17"/>
      <c r="M17"/>
    </row>
    <row r="18" spans="1:13" ht="26.25" x14ac:dyDescent="0.55000000000000004">
      <c r="C18" s="10" t="s">
        <v>19</v>
      </c>
      <c r="D18" s="15">
        <v>1000</v>
      </c>
      <c r="E18" s="12" t="s">
        <v>5</v>
      </c>
    </row>
    <row r="19" spans="1:13" ht="26.25" x14ac:dyDescent="0.55000000000000004">
      <c r="C19" s="10" t="s">
        <v>20</v>
      </c>
      <c r="D19" s="17">
        <f>+F19*D5</f>
        <v>13.28</v>
      </c>
      <c r="E19" s="12" t="s">
        <v>5</v>
      </c>
      <c r="F19" s="18">
        <v>13.28</v>
      </c>
      <c r="G19" s="6" t="s">
        <v>21</v>
      </c>
      <c r="H19" s="19" t="s">
        <v>22</v>
      </c>
    </row>
    <row r="20" spans="1:13" ht="26.25" x14ac:dyDescent="0.55000000000000004">
      <c r="C20" s="10" t="s">
        <v>23</v>
      </c>
      <c r="D20" s="17">
        <f>+F20*D5</f>
        <v>1.75</v>
      </c>
      <c r="E20" s="12" t="s">
        <v>5</v>
      </c>
      <c r="F20" s="18">
        <v>1.75</v>
      </c>
      <c r="G20" s="6" t="s">
        <v>21</v>
      </c>
      <c r="H20" s="19" t="s">
        <v>22</v>
      </c>
    </row>
    <row r="21" spans="1:13" ht="26.25" x14ac:dyDescent="0.55000000000000004">
      <c r="C21" s="7" t="s">
        <v>24</v>
      </c>
      <c r="D21" s="14">
        <v>3500</v>
      </c>
      <c r="E21" s="12" t="s">
        <v>25</v>
      </c>
    </row>
    <row r="22" spans="1:13" ht="26.25" x14ac:dyDescent="0.55000000000000004">
      <c r="C22" s="20" t="s">
        <v>26</v>
      </c>
      <c r="D22" s="15">
        <v>2500</v>
      </c>
      <c r="E22" s="21" t="s">
        <v>27</v>
      </c>
    </row>
    <row r="23" spans="1:13" ht="26.25" x14ac:dyDescent="0.55000000000000004">
      <c r="D23" s="22"/>
      <c r="G23" s="24"/>
    </row>
    <row r="24" spans="1:13" ht="26.25" thickBot="1" x14ac:dyDescent="0.55000000000000004">
      <c r="B24" s="25"/>
      <c r="C24" s="25"/>
      <c r="D24" s="25"/>
      <c r="E24" s="26"/>
      <c r="F24" s="25"/>
      <c r="G24" s="25"/>
      <c r="H24" s="25"/>
    </row>
    <row r="25" spans="1:13" ht="30.75" thickBot="1" x14ac:dyDescent="0.7">
      <c r="B25" s="27"/>
      <c r="C25" s="28" t="s">
        <v>28</v>
      </c>
      <c r="D25" s="29">
        <f>D5</f>
        <v>1</v>
      </c>
      <c r="E25" s="30" t="s">
        <v>2</v>
      </c>
      <c r="F25" s="27"/>
      <c r="G25" s="27"/>
      <c r="H25" s="27"/>
    </row>
    <row r="26" spans="1:13" ht="30.75" thickBot="1" x14ac:dyDescent="0.7">
      <c r="B26" s="27"/>
      <c r="C26" s="31" t="s">
        <v>29</v>
      </c>
      <c r="D26" s="32">
        <f>D7+D12+D17+D18+(D19)+(D20)</f>
        <v>6047.16</v>
      </c>
      <c r="E26" s="33" t="s">
        <v>30</v>
      </c>
      <c r="F26" s="32">
        <f>D26/D25</f>
        <v>6047.16</v>
      </c>
      <c r="G26" s="34" t="s">
        <v>31</v>
      </c>
      <c r="H26" s="27"/>
    </row>
    <row r="27" spans="1:13" ht="27" thickBot="1" x14ac:dyDescent="0.6">
      <c r="B27" s="27"/>
      <c r="C27" s="35" t="s">
        <v>32</v>
      </c>
      <c r="D27" s="36">
        <f>D22*D21/1000</f>
        <v>8750</v>
      </c>
      <c r="E27" s="37" t="s">
        <v>30</v>
      </c>
      <c r="F27" s="38">
        <f>D27/D25</f>
        <v>8750</v>
      </c>
      <c r="G27" s="39" t="s">
        <v>31</v>
      </c>
      <c r="H27" s="27"/>
    </row>
    <row r="28" spans="1:13" ht="27" thickBot="1" x14ac:dyDescent="0.6">
      <c r="B28" s="27"/>
      <c r="C28" s="35" t="s">
        <v>33</v>
      </c>
      <c r="D28" s="36">
        <f>D27-D26</f>
        <v>2702.84</v>
      </c>
      <c r="E28" s="37" t="s">
        <v>30</v>
      </c>
      <c r="F28" s="38">
        <f>D28/D25</f>
        <v>2702.84</v>
      </c>
      <c r="G28" s="39" t="s">
        <v>31</v>
      </c>
      <c r="H28" s="27"/>
    </row>
    <row r="29" spans="1:13" ht="30.75" thickBot="1" x14ac:dyDescent="0.7">
      <c r="B29" s="27"/>
      <c r="C29" s="40" t="s">
        <v>34</v>
      </c>
      <c r="D29" s="41">
        <f>+F29*D25</f>
        <v>6158.6599999999989</v>
      </c>
      <c r="E29" s="42" t="s">
        <v>30</v>
      </c>
      <c r="F29" s="41">
        <v>6158.6599999999989</v>
      </c>
      <c r="G29" s="43" t="s">
        <v>31</v>
      </c>
      <c r="H29" s="27"/>
    </row>
    <row r="30" spans="1:13" x14ac:dyDescent="0.5">
      <c r="B30" s="27"/>
      <c r="C30" s="27"/>
      <c r="D30" s="44"/>
      <c r="E30" s="45"/>
      <c r="F30" s="44"/>
      <c r="G30" s="27"/>
      <c r="H30" s="27"/>
    </row>
    <row r="31" spans="1:13" x14ac:dyDescent="0.5">
      <c r="B31" s="46"/>
      <c r="D31" s="22"/>
      <c r="F31" s="22"/>
    </row>
    <row r="32" spans="1:13" ht="22.5" x14ac:dyDescent="0.45">
      <c r="A32" s="47"/>
      <c r="B32" s="47"/>
      <c r="C32" s="48" t="s">
        <v>35</v>
      </c>
      <c r="D32" s="47"/>
      <c r="E32" s="49"/>
      <c r="F32" s="50" t="s">
        <v>37</v>
      </c>
      <c r="G32" s="47"/>
      <c r="H32" s="47"/>
      <c r="I32" s="47"/>
      <c r="J32" s="47"/>
      <c r="K32" s="47"/>
      <c r="L32" s="47"/>
      <c r="M32" s="47"/>
    </row>
    <row r="33" spans="1:13" ht="22.5" x14ac:dyDescent="0.45">
      <c r="A33" s="47"/>
      <c r="B33" s="47"/>
      <c r="C33" s="48" t="s">
        <v>36</v>
      </c>
      <c r="D33" s="47"/>
      <c r="E33" s="49"/>
      <c r="F33" s="47"/>
      <c r="G33" s="47"/>
      <c r="H33" s="47"/>
      <c r="I33" s="47"/>
      <c r="J33" s="47"/>
      <c r="K33" s="47"/>
      <c r="L33" s="47"/>
      <c r="M33" s="47"/>
    </row>
  </sheetData>
  <protectedRanges>
    <protectedRange sqref="D5 D8:D11 D13:D16 D18 D21:D22" name="ช่วง1"/>
  </protectedRanges>
  <mergeCells count="1">
    <mergeCell ref="C3:E3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16" sqref="F16"/>
    </sheetView>
  </sheetViews>
  <sheetFormatPr defaultRowHeight="25.5" x14ac:dyDescent="0.5"/>
  <cols>
    <col min="1" max="1" width="6.625" style="1" customWidth="1"/>
    <col min="2" max="2" width="3.375" style="1" customWidth="1"/>
    <col min="3" max="3" width="49.25" style="1" customWidth="1"/>
    <col min="4" max="4" width="14.625" style="1" customWidth="1"/>
    <col min="5" max="5" width="13" style="23" customWidth="1"/>
    <col min="6" max="6" width="13.5" style="1" customWidth="1"/>
    <col min="7" max="7" width="11.75" style="1" customWidth="1"/>
    <col min="8" max="8" width="5" style="1" customWidth="1"/>
    <col min="9" max="13" width="9" style="1"/>
  </cols>
  <sheetData>
    <row r="1" spans="1:13" ht="30.75" x14ac:dyDescent="0.6">
      <c r="C1" s="51" t="s">
        <v>64</v>
      </c>
    </row>
    <row r="2" spans="1:13" x14ac:dyDescent="0.5">
      <c r="A2"/>
      <c r="B2"/>
      <c r="H2"/>
      <c r="I2"/>
      <c r="J2"/>
      <c r="K2"/>
      <c r="L2"/>
      <c r="M2"/>
    </row>
    <row r="3" spans="1:13" ht="38.25" x14ac:dyDescent="0.5">
      <c r="A3"/>
      <c r="B3"/>
      <c r="C3" s="54" t="s">
        <v>38</v>
      </c>
      <c r="D3" s="55"/>
      <c r="E3" s="55"/>
      <c r="H3"/>
      <c r="I3"/>
      <c r="J3"/>
      <c r="K3"/>
      <c r="L3"/>
      <c r="M3"/>
    </row>
    <row r="4" spans="1:13" ht="26.25" x14ac:dyDescent="0.55000000000000004">
      <c r="A4"/>
      <c r="B4"/>
      <c r="C4" s="2" t="s">
        <v>0</v>
      </c>
      <c r="D4" s="3"/>
      <c r="E4" s="3"/>
      <c r="F4" s="3"/>
      <c r="H4"/>
      <c r="I4"/>
      <c r="J4"/>
      <c r="K4"/>
      <c r="L4"/>
      <c r="M4"/>
    </row>
    <row r="5" spans="1:13" ht="30" x14ac:dyDescent="0.65">
      <c r="A5"/>
      <c r="B5"/>
      <c r="C5" s="4" t="s">
        <v>1</v>
      </c>
      <c r="D5" s="5">
        <v>1</v>
      </c>
      <c r="E5" s="6" t="s">
        <v>2</v>
      </c>
      <c r="H5"/>
      <c r="I5"/>
      <c r="J5"/>
      <c r="K5"/>
      <c r="L5"/>
      <c r="M5"/>
    </row>
    <row r="6" spans="1:13" ht="26.25" x14ac:dyDescent="0.55000000000000004">
      <c r="A6"/>
      <c r="B6"/>
      <c r="C6" s="7" t="s">
        <v>3</v>
      </c>
      <c r="D6" s="8"/>
      <c r="E6" s="9"/>
      <c r="H6"/>
      <c r="I6"/>
      <c r="J6"/>
      <c r="K6"/>
      <c r="L6"/>
      <c r="M6"/>
    </row>
    <row r="7" spans="1:13" ht="26.25" x14ac:dyDescent="0.55000000000000004">
      <c r="A7"/>
      <c r="B7"/>
      <c r="C7" s="10" t="s">
        <v>4</v>
      </c>
      <c r="D7" s="11">
        <f>SUM(D8:D11)</f>
        <v>3650</v>
      </c>
      <c r="E7" s="12" t="s">
        <v>5</v>
      </c>
      <c r="H7"/>
      <c r="I7"/>
      <c r="J7"/>
      <c r="K7"/>
      <c r="L7"/>
      <c r="M7"/>
    </row>
    <row r="8" spans="1:13" x14ac:dyDescent="0.5">
      <c r="A8"/>
      <c r="B8"/>
      <c r="C8" s="13" t="s">
        <v>6</v>
      </c>
      <c r="D8" s="14">
        <v>650</v>
      </c>
      <c r="E8" s="12" t="s">
        <v>5</v>
      </c>
      <c r="H8"/>
      <c r="I8"/>
      <c r="J8"/>
      <c r="K8"/>
      <c r="L8"/>
      <c r="M8"/>
    </row>
    <row r="9" spans="1:13" x14ac:dyDescent="0.5">
      <c r="A9"/>
      <c r="B9"/>
      <c r="C9" s="13" t="s">
        <v>7</v>
      </c>
      <c r="D9" s="15">
        <v>550</v>
      </c>
      <c r="E9" s="12" t="s">
        <v>5</v>
      </c>
      <c r="H9"/>
      <c r="I9"/>
      <c r="J9"/>
      <c r="K9"/>
      <c r="L9"/>
      <c r="M9"/>
    </row>
    <row r="10" spans="1:13" x14ac:dyDescent="0.5">
      <c r="A10"/>
      <c r="B10"/>
      <c r="C10" s="13" t="s">
        <v>8</v>
      </c>
      <c r="D10" s="15">
        <v>250</v>
      </c>
      <c r="E10" s="12" t="s">
        <v>5</v>
      </c>
      <c r="F10" s="1" t="s">
        <v>9</v>
      </c>
      <c r="H10"/>
      <c r="I10"/>
      <c r="J10"/>
      <c r="K10"/>
      <c r="L10"/>
      <c r="M10"/>
    </row>
    <row r="11" spans="1:13" x14ac:dyDescent="0.5">
      <c r="A11"/>
      <c r="B11"/>
      <c r="C11" s="13" t="s">
        <v>10</v>
      </c>
      <c r="D11" s="15">
        <v>2200</v>
      </c>
      <c r="E11" s="12" t="s">
        <v>5</v>
      </c>
      <c r="F11" s="1" t="s">
        <v>11</v>
      </c>
      <c r="H11"/>
      <c r="I11"/>
      <c r="J11"/>
      <c r="K11"/>
      <c r="L11"/>
      <c r="M11"/>
    </row>
    <row r="12" spans="1:13" ht="26.25" x14ac:dyDescent="0.55000000000000004">
      <c r="A12"/>
      <c r="B12"/>
      <c r="C12" s="10" t="s">
        <v>12</v>
      </c>
      <c r="D12" s="11">
        <f>SUM(D13:D16)</f>
        <v>1300</v>
      </c>
      <c r="E12" s="12" t="s">
        <v>5</v>
      </c>
      <c r="H12"/>
      <c r="I12"/>
      <c r="J12"/>
      <c r="K12"/>
      <c r="L12"/>
      <c r="M12"/>
    </row>
    <row r="13" spans="1:13" x14ac:dyDescent="0.5">
      <c r="A13"/>
      <c r="B13"/>
      <c r="C13" s="13" t="s">
        <v>13</v>
      </c>
      <c r="D13" s="14">
        <v>1000</v>
      </c>
      <c r="E13" s="12" t="s">
        <v>5</v>
      </c>
      <c r="H13"/>
      <c r="I13"/>
      <c r="J13"/>
      <c r="K13"/>
      <c r="L13"/>
      <c r="M13"/>
    </row>
    <row r="14" spans="1:13" x14ac:dyDescent="0.5">
      <c r="A14"/>
      <c r="B14"/>
      <c r="C14" s="13" t="s">
        <v>14</v>
      </c>
      <c r="D14" s="15">
        <v>150</v>
      </c>
      <c r="E14" s="12" t="s">
        <v>5</v>
      </c>
      <c r="H14"/>
      <c r="I14"/>
      <c r="J14"/>
      <c r="K14"/>
      <c r="L14"/>
      <c r="M14"/>
    </row>
    <row r="15" spans="1:13" x14ac:dyDescent="0.5">
      <c r="A15"/>
      <c r="B15"/>
      <c r="C15" s="13" t="s">
        <v>15</v>
      </c>
      <c r="D15" s="15">
        <v>150</v>
      </c>
      <c r="E15" s="12" t="s">
        <v>5</v>
      </c>
      <c r="H15"/>
      <c r="I15"/>
      <c r="J15"/>
      <c r="K15"/>
      <c r="L15"/>
      <c r="M15"/>
    </row>
    <row r="16" spans="1:13" x14ac:dyDescent="0.5">
      <c r="A16"/>
      <c r="B16"/>
      <c r="C16" s="13" t="s">
        <v>16</v>
      </c>
      <c r="D16" s="15">
        <v>0</v>
      </c>
      <c r="E16" s="12" t="s">
        <v>5</v>
      </c>
      <c r="H16"/>
      <c r="I16"/>
      <c r="J16"/>
      <c r="K16"/>
      <c r="L16"/>
      <c r="M16"/>
    </row>
    <row r="17" spans="1:13" ht="26.25" x14ac:dyDescent="0.55000000000000004">
      <c r="A17"/>
      <c r="B17"/>
      <c r="C17" s="10" t="s">
        <v>17</v>
      </c>
      <c r="D17" s="11">
        <f>ROUND((D7+D12)*(F17/100)*(12/12),2)</f>
        <v>321.75</v>
      </c>
      <c r="E17" s="12" t="s">
        <v>5</v>
      </c>
      <c r="F17" s="16">
        <v>6.5</v>
      </c>
      <c r="G17" s="1" t="s">
        <v>18</v>
      </c>
      <c r="H17"/>
      <c r="I17"/>
      <c r="J17"/>
      <c r="K17"/>
      <c r="L17"/>
      <c r="M17"/>
    </row>
    <row r="18" spans="1:13" ht="26.25" x14ac:dyDescent="0.55000000000000004">
      <c r="C18" s="10" t="s">
        <v>19</v>
      </c>
      <c r="D18" s="15">
        <v>1000</v>
      </c>
      <c r="E18" s="12" t="s">
        <v>5</v>
      </c>
    </row>
    <row r="19" spans="1:13" ht="26.25" x14ac:dyDescent="0.55000000000000004">
      <c r="C19" s="10" t="s">
        <v>20</v>
      </c>
      <c r="D19" s="17">
        <f>+F19*D5</f>
        <v>13.28</v>
      </c>
      <c r="E19" s="12" t="s">
        <v>5</v>
      </c>
      <c r="F19" s="18">
        <v>13.28</v>
      </c>
      <c r="G19" s="6" t="s">
        <v>21</v>
      </c>
      <c r="H19" s="19" t="s">
        <v>22</v>
      </c>
    </row>
    <row r="20" spans="1:13" ht="26.25" x14ac:dyDescent="0.55000000000000004">
      <c r="C20" s="10" t="s">
        <v>23</v>
      </c>
      <c r="D20" s="17">
        <f>+F20*D5</f>
        <v>1.75</v>
      </c>
      <c r="E20" s="12" t="s">
        <v>5</v>
      </c>
      <c r="F20" s="18">
        <v>1.75</v>
      </c>
      <c r="G20" s="6" t="s">
        <v>21</v>
      </c>
      <c r="H20" s="19" t="s">
        <v>22</v>
      </c>
    </row>
    <row r="21" spans="1:13" ht="26.25" x14ac:dyDescent="0.55000000000000004">
      <c r="C21" s="7" t="s">
        <v>24</v>
      </c>
      <c r="D21" s="14">
        <v>4000</v>
      </c>
      <c r="E21" s="12" t="s">
        <v>25</v>
      </c>
    </row>
    <row r="22" spans="1:13" ht="26.25" x14ac:dyDescent="0.55000000000000004">
      <c r="C22" s="20" t="s">
        <v>26</v>
      </c>
      <c r="D22" s="15">
        <v>2800</v>
      </c>
      <c r="E22" s="21" t="s">
        <v>27</v>
      </c>
    </row>
    <row r="23" spans="1:13" ht="26.25" x14ac:dyDescent="0.55000000000000004">
      <c r="D23" s="22"/>
      <c r="G23" s="24"/>
    </row>
    <row r="24" spans="1:13" ht="26.25" thickBot="1" x14ac:dyDescent="0.55000000000000004">
      <c r="B24" s="25"/>
      <c r="C24" s="25"/>
      <c r="D24" s="25"/>
      <c r="E24" s="26"/>
      <c r="F24" s="25"/>
      <c r="G24" s="25"/>
      <c r="H24" s="25"/>
    </row>
    <row r="25" spans="1:13" ht="30.75" thickBot="1" x14ac:dyDescent="0.7">
      <c r="B25" s="27"/>
      <c r="C25" s="28" t="s">
        <v>28</v>
      </c>
      <c r="D25" s="29">
        <f>D5</f>
        <v>1</v>
      </c>
      <c r="E25" s="30" t="s">
        <v>2</v>
      </c>
      <c r="F25" s="27"/>
      <c r="G25" s="27"/>
      <c r="H25" s="27"/>
    </row>
    <row r="26" spans="1:13" ht="30.75" thickBot="1" x14ac:dyDescent="0.7">
      <c r="B26" s="27"/>
      <c r="C26" s="31" t="s">
        <v>29</v>
      </c>
      <c r="D26" s="32">
        <f>D7+D12+D17+D18+(D19)+(D20)</f>
        <v>6286.78</v>
      </c>
      <c r="E26" s="33" t="s">
        <v>30</v>
      </c>
      <c r="F26" s="32">
        <f>D26/D25</f>
        <v>6286.78</v>
      </c>
      <c r="G26" s="34" t="s">
        <v>31</v>
      </c>
      <c r="H26" s="27"/>
    </row>
    <row r="27" spans="1:13" ht="27" thickBot="1" x14ac:dyDescent="0.6">
      <c r="B27" s="27"/>
      <c r="C27" s="35" t="s">
        <v>32</v>
      </c>
      <c r="D27" s="36">
        <f>D22*D21/1000</f>
        <v>11200</v>
      </c>
      <c r="E27" s="37" t="s">
        <v>30</v>
      </c>
      <c r="F27" s="38">
        <f>D27/D25</f>
        <v>11200</v>
      </c>
      <c r="G27" s="39" t="s">
        <v>31</v>
      </c>
      <c r="H27" s="27"/>
    </row>
    <row r="28" spans="1:13" ht="27" thickBot="1" x14ac:dyDescent="0.6">
      <c r="B28" s="27"/>
      <c r="C28" s="35" t="s">
        <v>33</v>
      </c>
      <c r="D28" s="36">
        <f>D27-D26</f>
        <v>4913.22</v>
      </c>
      <c r="E28" s="37" t="s">
        <v>30</v>
      </c>
      <c r="F28" s="38">
        <f>D28/D25</f>
        <v>4913.22</v>
      </c>
      <c r="G28" s="39" t="s">
        <v>31</v>
      </c>
      <c r="H28" s="27"/>
    </row>
    <row r="29" spans="1:13" ht="30.75" thickBot="1" x14ac:dyDescent="0.7">
      <c r="B29" s="27"/>
      <c r="C29" s="40" t="s">
        <v>34</v>
      </c>
      <c r="D29" s="41">
        <f>+F29*D25</f>
        <v>6158.6599999999989</v>
      </c>
      <c r="E29" s="42" t="s">
        <v>30</v>
      </c>
      <c r="F29" s="41">
        <v>6158.6599999999989</v>
      </c>
      <c r="G29" s="43" t="s">
        <v>31</v>
      </c>
      <c r="H29" s="27"/>
    </row>
    <row r="30" spans="1:13" x14ac:dyDescent="0.5">
      <c r="B30" s="27"/>
      <c r="C30" s="27"/>
      <c r="D30" s="44"/>
      <c r="E30" s="45"/>
      <c r="F30" s="44"/>
      <c r="G30" s="27"/>
      <c r="H30" s="27"/>
    </row>
    <row r="31" spans="1:13" x14ac:dyDescent="0.5">
      <c r="B31" s="46"/>
      <c r="D31" s="22"/>
      <c r="F31" s="22"/>
    </row>
    <row r="32" spans="1:13" ht="22.5" x14ac:dyDescent="0.45">
      <c r="A32" s="47"/>
      <c r="B32" s="47"/>
      <c r="C32" s="48" t="s">
        <v>35</v>
      </c>
      <c r="D32" s="47"/>
      <c r="E32" s="49"/>
      <c r="F32" s="50" t="s">
        <v>37</v>
      </c>
      <c r="G32" s="47"/>
      <c r="H32" s="47"/>
      <c r="I32" s="47"/>
      <c r="J32" s="47"/>
      <c r="K32" s="47"/>
      <c r="L32" s="47"/>
      <c r="M32" s="47"/>
    </row>
    <row r="33" spans="1:13" ht="22.5" x14ac:dyDescent="0.45">
      <c r="A33" s="47"/>
      <c r="B33" s="47"/>
      <c r="C33" s="48" t="s">
        <v>36</v>
      </c>
      <c r="D33" s="47"/>
      <c r="E33" s="49"/>
      <c r="F33" s="47"/>
      <c r="G33" s="47"/>
      <c r="H33" s="47"/>
      <c r="I33" s="47"/>
      <c r="J33" s="47"/>
      <c r="K33" s="47"/>
      <c r="L33" s="47"/>
      <c r="M33" s="47"/>
    </row>
    <row r="34" spans="1:13" x14ac:dyDescent="0.5">
      <c r="K34" s="1" t="s">
        <v>40</v>
      </c>
    </row>
  </sheetData>
  <protectedRanges>
    <protectedRange sqref="D5 D8:D11 D13:D16 D18 D21:D22" name="ช่วง1"/>
  </protectedRanges>
  <mergeCells count="1">
    <mergeCell ref="C3:E3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4"/>
  <sheetViews>
    <sheetView tabSelected="1" workbookViewId="0">
      <selection activeCell="E42" sqref="E42"/>
    </sheetView>
  </sheetViews>
  <sheetFormatPr defaultRowHeight="14.25" x14ac:dyDescent="0.2"/>
  <cols>
    <col min="3" max="3" width="34.875" customWidth="1"/>
    <col min="4" max="4" width="21.25" customWidth="1"/>
    <col min="5" max="5" width="19.5" customWidth="1"/>
  </cols>
  <sheetData>
    <row r="4" spans="3:6" x14ac:dyDescent="0.2">
      <c r="C4" t="s">
        <v>41</v>
      </c>
      <c r="D4" t="s">
        <v>42</v>
      </c>
      <c r="E4" t="s">
        <v>43</v>
      </c>
    </row>
    <row r="5" spans="3:6" ht="14.25" customHeight="1" x14ac:dyDescent="0.2">
      <c r="C5" t="s">
        <v>44</v>
      </c>
    </row>
    <row r="6" spans="3:6" ht="14.25" customHeight="1" x14ac:dyDescent="0.2">
      <c r="C6" t="s">
        <v>45</v>
      </c>
    </row>
    <row r="7" spans="3:6" x14ac:dyDescent="0.2">
      <c r="C7" t="s">
        <v>51</v>
      </c>
      <c r="D7">
        <v>650</v>
      </c>
      <c r="E7">
        <v>650</v>
      </c>
      <c r="F7" t="s">
        <v>5</v>
      </c>
    </row>
    <row r="8" spans="3:6" x14ac:dyDescent="0.2">
      <c r="C8" t="s">
        <v>52</v>
      </c>
      <c r="D8">
        <v>550</v>
      </c>
      <c r="E8">
        <v>550</v>
      </c>
      <c r="F8" t="s">
        <v>5</v>
      </c>
    </row>
    <row r="9" spans="3:6" x14ac:dyDescent="0.2">
      <c r="C9" t="s">
        <v>53</v>
      </c>
      <c r="D9">
        <v>250</v>
      </c>
      <c r="E9">
        <v>250</v>
      </c>
      <c r="F9" t="s">
        <v>5</v>
      </c>
    </row>
    <row r="10" spans="3:6" x14ac:dyDescent="0.2">
      <c r="C10" t="s">
        <v>54</v>
      </c>
      <c r="D10">
        <v>150</v>
      </c>
      <c r="E10">
        <v>150</v>
      </c>
      <c r="F10" t="s">
        <v>5</v>
      </c>
    </row>
    <row r="11" spans="3:6" x14ac:dyDescent="0.2">
      <c r="C11" t="s">
        <v>61</v>
      </c>
      <c r="D11">
        <v>700</v>
      </c>
      <c r="E11" s="52">
        <v>1500</v>
      </c>
      <c r="F11" t="s">
        <v>5</v>
      </c>
    </row>
    <row r="12" spans="3:6" x14ac:dyDescent="0.2">
      <c r="C12" t="s">
        <v>62</v>
      </c>
      <c r="D12">
        <v>700</v>
      </c>
      <c r="E12" s="52">
        <v>1500</v>
      </c>
      <c r="F12" t="s">
        <v>5</v>
      </c>
    </row>
    <row r="13" spans="3:6" x14ac:dyDescent="0.2">
      <c r="C13" t="s">
        <v>63</v>
      </c>
      <c r="D13">
        <v>700</v>
      </c>
      <c r="E13" s="52">
        <v>1500</v>
      </c>
      <c r="F13" t="s">
        <v>5</v>
      </c>
    </row>
    <row r="14" spans="3:6" x14ac:dyDescent="0.2">
      <c r="C14" t="s">
        <v>55</v>
      </c>
      <c r="D14" s="52">
        <v>1000</v>
      </c>
      <c r="E14" s="52">
        <v>1000</v>
      </c>
      <c r="F14" t="s">
        <v>5</v>
      </c>
    </row>
    <row r="15" spans="3:6" x14ac:dyDescent="0.2">
      <c r="C15" t="s">
        <v>56</v>
      </c>
      <c r="D15" s="52">
        <v>1000</v>
      </c>
      <c r="E15" s="52">
        <v>1000</v>
      </c>
      <c r="F15" t="s">
        <v>5</v>
      </c>
    </row>
    <row r="16" spans="3:6" x14ac:dyDescent="0.2">
      <c r="C16" t="s">
        <v>57</v>
      </c>
      <c r="D16">
        <v>350</v>
      </c>
      <c r="E16" s="52">
        <v>350</v>
      </c>
      <c r="F16" t="s">
        <v>5</v>
      </c>
    </row>
    <row r="18" spans="3:6" x14ac:dyDescent="0.2">
      <c r="C18" t="s">
        <v>46</v>
      </c>
      <c r="D18" s="56">
        <f>SUM(D7:D16)</f>
        <v>6050</v>
      </c>
      <c r="E18" s="56">
        <f>SUM(E7:E16)</f>
        <v>8450</v>
      </c>
      <c r="F18" t="s">
        <v>5</v>
      </c>
    </row>
    <row r="19" spans="3:6" x14ac:dyDescent="0.2">
      <c r="C19" t="s">
        <v>47</v>
      </c>
      <c r="D19">
        <v>4</v>
      </c>
      <c r="E19">
        <v>4</v>
      </c>
      <c r="F19" t="s">
        <v>48</v>
      </c>
    </row>
    <row r="20" spans="3:6" x14ac:dyDescent="0.2">
      <c r="C20" t="s">
        <v>49</v>
      </c>
      <c r="D20" s="53">
        <f>D18+D24</f>
        <v>7950</v>
      </c>
      <c r="E20" s="53">
        <f>E18+E24</f>
        <v>10650</v>
      </c>
      <c r="F20" t="s">
        <v>50</v>
      </c>
    </row>
    <row r="21" spans="3:6" x14ac:dyDescent="0.2">
      <c r="C21" t="s">
        <v>58</v>
      </c>
    </row>
    <row r="22" spans="3:6" x14ac:dyDescent="0.2">
      <c r="C22" t="s">
        <v>59</v>
      </c>
      <c r="D22" s="52">
        <v>1700</v>
      </c>
      <c r="E22" s="52">
        <v>1700</v>
      </c>
      <c r="F22" t="s">
        <v>50</v>
      </c>
    </row>
    <row r="23" spans="3:6" x14ac:dyDescent="0.2">
      <c r="C23" t="s">
        <v>60</v>
      </c>
      <c r="D23">
        <v>200</v>
      </c>
      <c r="E23">
        <v>500</v>
      </c>
      <c r="F23" t="s">
        <v>50</v>
      </c>
    </row>
    <row r="24" spans="3:6" x14ac:dyDescent="0.2">
      <c r="C24" t="s">
        <v>46</v>
      </c>
      <c r="D24" s="52">
        <f>SUM(D22:D23)</f>
        <v>1900</v>
      </c>
      <c r="E24" s="52">
        <f>SUM(E22:E23)</f>
        <v>2200</v>
      </c>
      <c r="F24" t="s">
        <v>50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ปี 2564</vt:lpstr>
      <vt:lpstr>ปี 2565</vt:lpstr>
      <vt:lpstr>ส่งภายนอก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Windows User</cp:lastModifiedBy>
  <cp:lastPrinted>2022-09-07T03:44:32Z</cp:lastPrinted>
  <dcterms:created xsi:type="dcterms:W3CDTF">2021-07-22T06:09:06Z</dcterms:created>
  <dcterms:modified xsi:type="dcterms:W3CDTF">2022-09-07T03:57:15Z</dcterms:modified>
</cp:coreProperties>
</file>