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5" yWindow="15" windowWidth="2040" windowHeight="1260" activeTab="3"/>
  </bookViews>
  <sheets>
    <sheet name="ผป01" sheetId="12" r:id="rId1"/>
    <sheet name="ผป 02" sheetId="2" r:id="rId2"/>
    <sheet name="ตผจ 01" sheetId="5" r:id="rId3"/>
    <sheet name="ตผจ 02" sheetId="6" r:id="rId4"/>
    <sheet name="Sheet3" sheetId="15" r:id="rId5"/>
  </sheets>
  <definedNames>
    <definedName name="_xlnm._FilterDatabase" localSheetId="4" hidden="1">Sheet3!$H$1:$H$28</definedName>
    <definedName name="_xlnm._FilterDatabase" localSheetId="3" hidden="1">'ตผจ 02'!$F$1:$F$95</definedName>
    <definedName name="_xlnm._FilterDatabase" localSheetId="1" hidden="1">'ผป 02'!$I$1:$I$82</definedName>
    <definedName name="_xlnm.Print_Titles" localSheetId="2">'ตผจ 01'!$6:$8</definedName>
    <definedName name="_xlnm.Print_Titles" localSheetId="3">'ตผจ 02'!$6:$8</definedName>
    <definedName name="_xlnm.Print_Titles" localSheetId="1">'ผป 02'!$4:$5</definedName>
  </definedNames>
  <calcPr calcId="144525"/>
</workbook>
</file>

<file path=xl/calcChain.xml><?xml version="1.0" encoding="utf-8"?>
<calcChain xmlns="http://schemas.openxmlformats.org/spreadsheetml/2006/main">
  <c r="K33" i="5" l="1"/>
  <c r="K26" i="5"/>
  <c r="M27" i="15"/>
  <c r="K20" i="5"/>
  <c r="L23" i="5"/>
  <c r="L16" i="5"/>
  <c r="N60" i="6"/>
  <c r="J33" i="5"/>
  <c r="E14" i="5"/>
  <c r="F14" i="5"/>
  <c r="H14" i="5"/>
  <c r="I14" i="5"/>
  <c r="J14" i="5"/>
  <c r="K14" i="5"/>
  <c r="E26" i="5"/>
  <c r="E33" i="5" s="1"/>
  <c r="F26" i="5"/>
  <c r="F33" i="5" s="1"/>
  <c r="H26" i="5"/>
  <c r="H33" i="5" s="1"/>
  <c r="L22" i="5"/>
  <c r="L26" i="5" s="1"/>
  <c r="L17" i="5"/>
  <c r="L18" i="5"/>
  <c r="L15" i="5"/>
  <c r="F20" i="5"/>
  <c r="H20" i="5"/>
  <c r="J20" i="5"/>
  <c r="E20" i="5"/>
  <c r="L10" i="5"/>
  <c r="L14" i="5" s="1"/>
  <c r="K72" i="6"/>
  <c r="E72" i="6"/>
  <c r="L71" i="6"/>
  <c r="N70" i="6"/>
  <c r="L70" i="6"/>
  <c r="N64" i="6"/>
  <c r="L64" i="6"/>
  <c r="N62" i="6"/>
  <c r="L62" i="6"/>
  <c r="N46" i="6"/>
  <c r="N37" i="6"/>
  <c r="N26" i="6"/>
  <c r="L22" i="6"/>
  <c r="D72" i="6"/>
  <c r="H68" i="2"/>
  <c r="P10" i="12"/>
  <c r="M28" i="15" l="1"/>
  <c r="M29" i="15" s="1"/>
  <c r="L72" i="6"/>
  <c r="N72" i="6"/>
  <c r="N11" i="12"/>
  <c r="N9" i="12"/>
  <c r="P9" i="12"/>
  <c r="P11" i="12" s="1"/>
  <c r="P8" i="12"/>
  <c r="N8" i="12"/>
  <c r="D11" i="12"/>
  <c r="E11" i="12"/>
  <c r="F11" i="12"/>
  <c r="G11" i="12"/>
  <c r="H11" i="12"/>
  <c r="I11" i="12"/>
  <c r="J11" i="12"/>
  <c r="K11" i="12"/>
  <c r="L20" i="5" l="1"/>
  <c r="L33" i="5"/>
  <c r="L57" i="6"/>
  <c r="N55" i="6"/>
  <c r="L55" i="6"/>
  <c r="N53" i="6"/>
  <c r="L53" i="6"/>
  <c r="N51" i="6"/>
  <c r="L51" i="6"/>
  <c r="N49" i="6"/>
  <c r="L46" i="6"/>
  <c r="L37" i="6"/>
  <c r="N43" i="6"/>
  <c r="L43" i="6"/>
  <c r="N40" i="6"/>
  <c r="L40" i="6"/>
  <c r="N34" i="6"/>
  <c r="L34" i="6"/>
  <c r="L32" i="6"/>
  <c r="N30" i="6"/>
  <c r="L30" i="6"/>
  <c r="L26" i="6"/>
  <c r="L27" i="6"/>
  <c r="N27" i="6"/>
  <c r="L28" i="6"/>
  <c r="N28" i="6"/>
  <c r="N25" i="6"/>
  <c r="L25" i="6"/>
  <c r="N22" i="6"/>
  <c r="N20" i="6"/>
  <c r="L20" i="6"/>
  <c r="L18" i="6"/>
  <c r="N18" i="6"/>
  <c r="N17" i="6"/>
  <c r="L17" i="6"/>
  <c r="N15" i="6"/>
  <c r="L15" i="6"/>
  <c r="L12" i="6"/>
  <c r="N12" i="6"/>
  <c r="N11" i="6"/>
  <c r="L11" i="6"/>
</calcChain>
</file>

<file path=xl/sharedStrings.xml><?xml version="1.0" encoding="utf-8"?>
<sst xmlns="http://schemas.openxmlformats.org/spreadsheetml/2006/main" count="739" uniqueCount="202">
  <si>
    <t>แบบ ผป 01</t>
  </si>
  <si>
    <t>กระทรวงเกษตรและสหกรณ์</t>
  </si>
  <si>
    <t>หน่วย : บาท</t>
  </si>
  <si>
    <t>รวม</t>
  </si>
  <si>
    <t>ประเด็นยุทธศาสตร์ที่ 1</t>
  </si>
  <si>
    <t>ประเด็นยุทธศาสตร์ที่ 2</t>
  </si>
  <si>
    <t>ประเด็นยุทธศาสตร์ที่ 3</t>
  </si>
  <si>
    <t>โครงการ</t>
  </si>
  <si>
    <t>งบประมาณ</t>
  </si>
  <si>
    <t>1</t>
  </si>
  <si>
    <t>2</t>
  </si>
  <si>
    <t>3</t>
  </si>
  <si>
    <t>ฯลฯ</t>
  </si>
  <si>
    <t>แบบ ผป 02</t>
  </si>
  <si>
    <t>จำนวน</t>
  </si>
  <si>
    <t>หน่วยนับ</t>
  </si>
  <si>
    <t>หมู่ที่</t>
  </si>
  <si>
    <t>ตำบล</t>
  </si>
  <si>
    <t>อำเภอ</t>
  </si>
  <si>
    <t>งาน/โครงการ</t>
  </si>
  <si>
    <t>(5.1)</t>
  </si>
  <si>
    <t>(5.2)</t>
  </si>
  <si>
    <t>ยังไม่</t>
  </si>
  <si>
    <t>กำลัง</t>
  </si>
  <si>
    <t>เสร็จ</t>
  </si>
  <si>
    <t>ยกเลิก</t>
  </si>
  <si>
    <t>เบิกจ่ายแล้ว</t>
  </si>
  <si>
    <t>ร้อยละ</t>
  </si>
  <si>
    <t>ผลการดำเนินงาน</t>
  </si>
  <si>
    <t xml:space="preserve">เบิกจ่าย
</t>
  </si>
  <si>
    <t>..........</t>
  </si>
  <si>
    <t>..............</t>
  </si>
  <si>
    <t>......................</t>
  </si>
  <si>
    <t>.......................</t>
  </si>
  <si>
    <t>แบบ ตผจ. 01</t>
  </si>
  <si>
    <t>แบบ ตผจ. 02</t>
  </si>
  <si>
    <r>
      <t xml:space="preserve">ลำดับที่
</t>
    </r>
    <r>
      <rPr>
        <sz val="13"/>
        <rFont val="TH SarabunIT๙"/>
        <family val="2"/>
      </rPr>
      <t>(1)</t>
    </r>
  </si>
  <si>
    <r>
      <t xml:space="preserve">เป้าหมาย </t>
    </r>
    <r>
      <rPr>
        <sz val="13"/>
        <rFont val="TH SarabunIT๙"/>
        <family val="2"/>
      </rPr>
      <t>(3)</t>
    </r>
  </si>
  <si>
    <r>
      <t xml:space="preserve">แหล่งที่มาของงบประมาณ
</t>
    </r>
    <r>
      <rPr>
        <sz val="13"/>
        <rFont val="TH SarabunIT๙"/>
        <family val="2"/>
      </rPr>
      <t>(5)</t>
    </r>
  </si>
  <si>
    <r>
      <t xml:space="preserve">ระยะเวลาดำเนินการ
</t>
    </r>
    <r>
      <rPr>
        <sz val="13"/>
        <rFont val="TH SarabunIT๙"/>
        <family val="2"/>
      </rPr>
      <t>(6)</t>
    </r>
  </si>
  <si>
    <r>
      <t xml:space="preserve">ประเด็น
ยุทธศาสตร์กระทรวง
</t>
    </r>
    <r>
      <rPr>
        <sz val="13"/>
        <rFont val="TH SarabunIT๙"/>
        <family val="2"/>
      </rPr>
      <t xml:space="preserve"> (7)</t>
    </r>
  </si>
  <si>
    <r>
      <t xml:space="preserve">ประเด็นยุทธศาสตร์จังหวัด
</t>
    </r>
    <r>
      <rPr>
        <sz val="13"/>
        <rFont val="TH SarabunIT๙"/>
        <family val="2"/>
      </rPr>
      <t xml:space="preserve"> (8)</t>
    </r>
  </si>
  <si>
    <r>
      <t xml:space="preserve">ประเด็นยุทธศาสตร์ด้านการเกษตรและสหกรณ์ของจังหวัด
 </t>
    </r>
    <r>
      <rPr>
        <sz val="12"/>
        <rFont val="TH SarabunIT๙"/>
        <family val="2"/>
      </rPr>
      <t>(9)</t>
    </r>
  </si>
  <si>
    <r>
      <t xml:space="preserve">งาน/โครงการ </t>
    </r>
    <r>
      <rPr>
        <sz val="13"/>
        <rFont val="TH SarabunIT๙"/>
        <family val="2"/>
      </rPr>
      <t>(10.1)</t>
    </r>
  </si>
  <si>
    <r>
      <t xml:space="preserve">งบประมาณ </t>
    </r>
    <r>
      <rPr>
        <sz val="13"/>
        <rFont val="TH SarabunIT๙"/>
        <family val="2"/>
      </rPr>
      <t>(10.2)</t>
    </r>
  </si>
  <si>
    <t>ประเด็นยุทธศาสตร์ที่ 4</t>
  </si>
  <si>
    <t>จำแนกตามประเด็นยุทธศาสตร์การพัฒนาการเกษตรในช่วงแผนพัฒนาเศรษฐกิจและสังคมแห่งชาติ ฉบับที่ ๑2 (พ.ศ. 2560 - 2564)</t>
  </si>
  <si>
    <t>4</t>
  </si>
  <si>
    <t>รวมทั้งสิ้น.......................หน่วยงาน</t>
  </si>
  <si>
    <t>รวม.......................หน่วยงาน</t>
  </si>
  <si>
    <t>รวม 3 แหล่ง</t>
  </si>
  <si>
    <r>
      <t xml:space="preserve">ผลความก้าวหน้าการดำเนินงาน/โครงการ  </t>
    </r>
    <r>
      <rPr>
        <sz val="13"/>
        <rFont val="TH SarabunIT๙"/>
        <family val="2"/>
      </rPr>
      <t>(10)</t>
    </r>
  </si>
  <si>
    <t>งบจังหวัด</t>
  </si>
  <si>
    <t>งบปกติ</t>
  </si>
  <si>
    <t>งบอื่นๆ</t>
  </si>
  <si>
    <t>ประเด็นยุทธศาสตร์ที่ 5</t>
  </si>
  <si>
    <t>5</t>
  </si>
  <si>
    <t>รวม 5 ยุทธศาสตร์</t>
  </si>
  <si>
    <t>สำนักงาน.............................</t>
  </si>
  <si>
    <r>
      <t xml:space="preserve">แผนงาน/ผลผลิต/โครงการ
</t>
    </r>
    <r>
      <rPr>
        <sz val="13"/>
        <rFont val="TH SarabunIT๙"/>
        <family val="2"/>
      </rPr>
      <t>(2)</t>
    </r>
  </si>
  <si>
    <t xml:space="preserve">                       -  ประเด็นยุทธศาสตร์การพัฒนาการเกษตรในช่วงแผนพัฒนาเศรษฐกิจและสังคมแห่งชาติ ฉบับที่ ๑2 (พ.ศ. 2560 - 2564)</t>
  </si>
  <si>
    <t xml:space="preserve">                       - จำแนกตามแหล่งงบประมาณ คือ 1. งบจังหวัด คือ งบประมาณตามยุทธศาสตร์การพัฒนาจังหวัด และงบประมาณจังหวัดแบบบูรณาการ</t>
  </si>
  <si>
    <t xml:space="preserve">                                                        2. งบปกติ คือ งบประมาณประจำปีของหน่วยงาน</t>
  </si>
  <si>
    <t xml:space="preserve">                                                       2. งบปกติ คือ งบประมาณประจำปีของหน่วยงาน</t>
  </si>
  <si>
    <r>
      <t xml:space="preserve">      </t>
    </r>
    <r>
      <rPr>
        <b/>
        <u/>
        <sz val="16"/>
        <rFont val="TH SarabunIT๙"/>
        <family val="2"/>
      </rPr>
      <t xml:space="preserve">หมายเหตุ </t>
    </r>
    <r>
      <rPr>
        <sz val="16"/>
        <rFont val="TH SarabunIT๙"/>
        <family val="2"/>
      </rPr>
      <t xml:space="preserve">    - โครงการ  หมายถึง  จำนวนงาน/โครงการ</t>
    </r>
  </si>
  <si>
    <t xml:space="preserve">                                                       3. งบอื่นๆ คือ งบประมาณที่ได้รับการสนับสนุนจากกลุ่มจังหวัด/ภาค องค์กรปกครองส่วนท้องถิ่น เงินนอกงบประมาณ แหล่งเงินทุนต่างประเทศ และอื่นๆ</t>
  </si>
  <si>
    <t xml:space="preserve">                                                        3. งบอื่นๆ คือ งบประมาณที่ได้รับการสนับสนุนจากกลุ่มจังหวัด/ภาค องค์กรปกครองส่วนท้องถิ่น เงินนอกงบประมาณ แหล่งเงินทุนต่างประเทศ และอื่นๆ</t>
  </si>
  <si>
    <t xml:space="preserve">                    ประเด็นยุทธศาสตร์ที่ 1  สร้างความเข้มแข็งให้กับเกษตรกรและสถาบันเกษตรกร               ประเด็นยุทธศาสตร์ที่ 4  บริหารจัดการทรัพยากรการเกษตรและสิ่งแวดล้อมอย่างสมดุลและยั่งยืน</t>
  </si>
  <si>
    <t xml:space="preserve">                    ประเด็นยุทธศาสตร์ที่ 2  เพิ่มประสิทธิภาพการบริหารจัดการสินค้าเกษตรตลอดโซ่อุปทาน     ประเด็นยุทธศาสตร์ที่ 5  พัฒนาระบบบริหารจัดการภาครัฐ</t>
  </si>
  <si>
    <t xml:space="preserve">                    ประเด็นยุทธศาสตร์ที่ 3  เพิ่มความสามารถในการแข่งขันภาคการเกษตรด้วยเทคโนโลยีและนวัตกรรม</t>
  </si>
  <si>
    <t xml:space="preserve">                          ประเด็นยุทธศาสตร์ที่ 1  สร้างความเข้มแข็งให้กับเกษตรกรและสถาบันเกษตรกร               ประเด็นยุทธศาสตร์ที่ 4  บริหารจัดการทรัพยากรการเกษตรและสิ่งแวดล้อมอย่างสมดุลและยั่งยืน</t>
  </si>
  <si>
    <t xml:space="preserve">                          ประเด็นยุทธศาสตร์ที่ 2  เพิ่มประสิทธิภาพการบริหารจัดการสินค้าเกษตรตลอดโซ่อุปทาน     ประเด็นยุทธศาสตร์ที่ 5  พัฒนาระบบบริหารจัดการภาครัฐ</t>
  </si>
  <si>
    <t xml:space="preserve">                          ประเด็นยุทธศาสตร์ที่ 3  เพิ่มความสามารถในการแข่งขันภาคการเกษตรด้วยเทคโนโลยีและนวัตกรรม</t>
  </si>
  <si>
    <t xml:space="preserve">                -  รายงานรายไตรมาส  ดังนี้</t>
  </si>
  <si>
    <t xml:space="preserve">                      ไตรมาสที่ 1    สิ้นเดือนธันวาคม 2563    รายงานภายในวันที่ 10 มกราคม 2564</t>
  </si>
  <si>
    <t xml:space="preserve">                      ไตรมาสที่ 2    สิ้นเดือนมีนาคม 2564     รายงานภายในวันที่ 10 เมษายน 2564</t>
  </si>
  <si>
    <t xml:space="preserve">                      ไตรมาสที่ 3    สิ้นเดือนมิถุนายน 2564   รายงานภายในวันที่ 10 กรกฎาคม 2564</t>
  </si>
  <si>
    <t xml:space="preserve">                      ไตรมาสที่ 4    สิ้นเดือนกันยายน 2564   รายงานภายในวันที่ 10 ตุลาคม 2564</t>
  </si>
  <si>
    <t xml:space="preserve">  ส่วนราชการ/รัฐวิสาหกิจ ระดับจังหวัด.สำนักงานเกษตรจังหวัดพิจิตร</t>
  </si>
  <si>
    <t xml:space="preserve"> แผนงานพื้นฐานด้านการสร้างความสามารถในการแข่งขัน</t>
  </si>
  <si>
    <t xml:space="preserve">    ผลผลิตเกษตรกรได้รับการส่งเสริมและพัฒนาศักยภาพ</t>
  </si>
  <si>
    <t>ราย</t>
  </si>
  <si>
    <r>
      <t xml:space="preserve">ลำดับที่
</t>
    </r>
    <r>
      <rPr>
        <sz val="13"/>
        <rFont val="TH SarabunPSK"/>
        <family val="2"/>
      </rPr>
      <t>(1)</t>
    </r>
  </si>
  <si>
    <r>
      <t xml:space="preserve">แผนงาน/ผลผลิต/โครงการ
</t>
    </r>
    <r>
      <rPr>
        <sz val="13"/>
        <rFont val="TH SarabunPSK"/>
        <family val="2"/>
      </rPr>
      <t>(2)</t>
    </r>
  </si>
  <si>
    <r>
      <t xml:space="preserve">เป้าหมาย </t>
    </r>
    <r>
      <rPr>
        <sz val="13"/>
        <rFont val="TH SarabunPSK"/>
        <family val="2"/>
      </rPr>
      <t>(3)</t>
    </r>
  </si>
  <si>
    <r>
      <t xml:space="preserve">พื้นที่ดำเนินการ </t>
    </r>
    <r>
      <rPr>
        <sz val="13"/>
        <rFont val="TH SarabunPSK"/>
        <family val="2"/>
      </rPr>
      <t>(4)</t>
    </r>
  </si>
  <si>
    <r>
      <t xml:space="preserve">งบประมาณ
</t>
    </r>
    <r>
      <rPr>
        <sz val="13"/>
        <rFont val="TH SarabunPSK"/>
        <family val="2"/>
      </rPr>
      <t>(5)</t>
    </r>
  </si>
  <si>
    <r>
      <t xml:space="preserve">แหล่งที่มาของงบประมาณ
</t>
    </r>
    <r>
      <rPr>
        <sz val="13"/>
        <rFont val="TH SarabunPSK"/>
        <family val="2"/>
      </rPr>
      <t>(6)</t>
    </r>
  </si>
  <si>
    <r>
      <t xml:space="preserve">ระยะเวลาดำเนินการ
</t>
    </r>
    <r>
      <rPr>
        <sz val="13"/>
        <rFont val="TH SarabunPSK"/>
        <family val="2"/>
      </rPr>
      <t>(7)</t>
    </r>
  </si>
  <si>
    <r>
      <t xml:space="preserve">ประเด็นยุทธศาสตร์กระทรวง
</t>
    </r>
    <r>
      <rPr>
        <sz val="13"/>
        <rFont val="TH SarabunPSK"/>
        <family val="2"/>
      </rPr>
      <t xml:space="preserve"> (8)</t>
    </r>
  </si>
  <si>
    <r>
      <t xml:space="preserve">ประเด็นยุทธศาสตร์จังหวัด
</t>
    </r>
    <r>
      <rPr>
        <sz val="13"/>
        <rFont val="TH SarabunPSK"/>
        <family val="2"/>
      </rPr>
      <t xml:space="preserve"> (9)</t>
    </r>
  </si>
  <si>
    <r>
      <t xml:space="preserve">ประเด็นยุทธศาสตร์ด้านการเกษตรและสหกรณ์ของจังหวัด
</t>
    </r>
    <r>
      <rPr>
        <sz val="13"/>
        <rFont val="TH SarabunPSK"/>
        <family val="2"/>
      </rPr>
      <t xml:space="preserve"> (10)</t>
    </r>
  </si>
  <si>
    <r>
      <t xml:space="preserve">      </t>
    </r>
    <r>
      <rPr>
        <b/>
        <u/>
        <sz val="16"/>
        <rFont val="TH SarabunPSK"/>
        <family val="2"/>
      </rPr>
      <t xml:space="preserve">หมายเหตุ </t>
    </r>
    <r>
      <rPr>
        <sz val="16"/>
        <rFont val="TH SarabunPSK"/>
        <family val="2"/>
      </rPr>
      <t xml:space="preserve">    - โครงการ  หมายถึง  จำนวนงาน/โครงการ</t>
    </r>
  </si>
  <si>
    <t>กิจกรรมเพิ่มประสิทธิภาพการบริหารจัดการด้านการเกษตรและสหกรณ์</t>
  </si>
  <si>
    <t>แผนงานยุทธศาสตร์การเกษตรสร้างมูลค่า</t>
  </si>
  <si>
    <t xml:space="preserve">  1. โครงการส่งเสริมการใช้เครื่องจักรกลทางการเกษตร</t>
  </si>
  <si>
    <t xml:space="preserve"> กิจกรรมส่งเสิรมการใช้เครื่องจักรกลลการเกษตรทดแทนแรงงานเกษตร</t>
  </si>
  <si>
    <t xml:space="preserve"> 2. โครงการยกระดับคุณภาพมาตรฐานสินค้าเกษตร</t>
  </si>
  <si>
    <t xml:space="preserve"> 2.1 กิจกรรมพัฒนาคุณภาพสินค้าเกษตรสู่มาตรฐาน </t>
  </si>
  <si>
    <t xml:space="preserve"> 2.2 กิจกรรมส่งเสริมการอารักขาพืชเพื่อเพิ่มประสิทธิภาพการผลิตสินค้าเกษตร</t>
  </si>
  <si>
    <t>3.โครงการส่งเสริมการเพิ่มประสิทธิภาพการผลิตสมุนไพร</t>
  </si>
  <si>
    <t>กิจกรรมส่งเสริมการเพิ่มประสิทธิภาพการผลิตสมุนไพร</t>
  </si>
  <si>
    <t>4. โครงการระบบส่งเสริมการเกษตรแบบแปลงใหญ่</t>
  </si>
  <si>
    <t>กิจกรรมระบบส่งเสริมการเกษตรแบบแปลงใหญ่</t>
  </si>
  <si>
    <t>แปลง</t>
  </si>
  <si>
    <t xml:space="preserve">  5. โครงการเพิ่มประสิทธิภาพการผลิตสินค้าเกษตร</t>
  </si>
  <si>
    <t>5.1 กิจกรรมเพิ่มประสิทธิภาพการผลิตสินค้าเกษตร</t>
  </si>
  <si>
    <t>5.1.1 กิจกรรมส่งเสริมการเพิ่มประสิทธิภาพการผลิตมันสำปะหลัง</t>
  </si>
  <si>
    <t>5.1.2 เพิ่มประสิทธิภาพการผลิตอ้อย</t>
  </si>
  <si>
    <t>5.1.3 เพิ่มประสิทธิภาพการผลิตข้าวโพดเลี้ยงสัตว์หลังฤดูทำนา</t>
  </si>
  <si>
    <t>5.1.4 ส่งเสริมการเพิ่มประสิทธิภาพการผลิตพืชตระกูลถั่วเพื่อความมั่นคงด้านอาหาร</t>
  </si>
  <si>
    <t>6. โครงการพัฒนาศักยภาพกระบวนการผลิตสินค้าเกษตร</t>
  </si>
  <si>
    <t>กิจกรรมส่งเสริมการปลูกพืชหลากหลายในฤดูนาปรัง</t>
  </si>
  <si>
    <t>ไร่/ราย</t>
  </si>
  <si>
    <t>7. โครงการส่งเสริมการเพิ่มประสิทธิภาพการใช้น้ำในระดับไร่นา</t>
  </si>
  <si>
    <t>กิจกรรมส่งเสริมการเพิ่มประสิทธิภาพการใช้น้ำในระดับไร่นา</t>
  </si>
  <si>
    <t>8. โครงการขึ้นทะเบียนเกษตรกรและปรับปรุงทะเบียนเกษตรกร</t>
  </si>
  <si>
    <t>กิจกรรมขึ้นทะเบียนเกษตรกรและปรับปรุงทะเบียนเกษตรกร</t>
  </si>
  <si>
    <t>ครัวเรือน</t>
  </si>
  <si>
    <t>แผนงานยุทธศาสตร์จัดการมลพิษและสิ่งแวดล้อม</t>
  </si>
  <si>
    <t xml:space="preserve">  1. โครงการส่งเสริมการหยุดเผาในพี้นที่การเกษตร </t>
  </si>
  <si>
    <t xml:space="preserve">กิจกรรมส่งเสริมการหยุดเผาในพื้นที่การเกษตร </t>
  </si>
  <si>
    <t>แผนงานยุทธศาสตร์เสริมสร้างพลังทางสังคม</t>
  </si>
  <si>
    <t>1. โครงการส่งเสริมการดำเนินงานอันเนื่องมาจากพระราชดำริ</t>
  </si>
  <si>
    <t>กิจกรรมส่งเสริมการดำเนินงานอันเนื่องมาจากพราะราชดำริ</t>
  </si>
  <si>
    <t>แผนงานบูรณาการสร้างรายได้จากการท่องเที่ยว</t>
  </si>
  <si>
    <t xml:space="preserve"> 1. โครงการส่งเสริมและพัฒนาการท่องเที่ยววิถีเกษตร</t>
  </si>
  <si>
    <t>กิจกรรมส่งเสริมและพัฒนาแหล่งท่องเที่ยววิถีเกษตร</t>
  </si>
  <si>
    <t>จังหวัด</t>
  </si>
  <si>
    <t>แผนงานบูรณาการพัฒนาผู้ประกอบการ และวิสาหกิจขนาดกลางและขนาดย่อมสู่สากล</t>
  </si>
  <si>
    <t>1. โครงการพัฒนาคุณภาพมาตรฐานสินค้าและบริการ</t>
  </si>
  <si>
    <t>กิจกรรมพัฒนาขีดความสามารถในการแข่งขันสินค้าเกษตรแปรรูป</t>
  </si>
  <si>
    <t>แห่ง</t>
  </si>
  <si>
    <t>แผนงานบูรณาการพัฒนาและส่งเสริมเศรษฐกิจฐานราก</t>
  </si>
  <si>
    <t>1. โครงการยกระดับศักยภาพเกษตรกรรุ่นใหม่และผู้ประกอบการ/วิสาหกิจชุมชนในการผลิตสินค้าชุมชน</t>
  </si>
  <si>
    <t>กิจกรรมส่งเสริมและพัฒนาวิสาหกิจชุมชน</t>
  </si>
  <si>
    <t>2. โครงการสร้างความเข้มแข็งกลุ่มการผลิตด้านการเกษตร</t>
  </si>
  <si>
    <t>กิจกรรมพัฒนาความเข้มแข็งของกลุ่มเกษตรกร</t>
  </si>
  <si>
    <t>3. โครงการศูนย์เรียนรู้การเพิ่มประสิทธิภาพการผลิตสินค้าเกษตร (ศพก.)</t>
  </si>
  <si>
    <t xml:space="preserve">ศูนย์เรียนรู้การเพิ่มประสิทธิภาพการผลิตสินค้าเกษตร </t>
  </si>
  <si>
    <t>4. โครงการพัฒนาเกษตรกรปราดเปรื่อง (Smart Farmer)</t>
  </si>
  <si>
    <t>กิจกรรมพัฒนาเกษตรกรปราดเปรื่องและเกษตรกรรุ่นใหม่ (Smart Farmer &amp; Young Smart Farmer)</t>
  </si>
  <si>
    <t>5. โครงการส่งเสริมการพัฒนาระบบตลาดภายในสำหรับสินค้าเกษตร</t>
  </si>
  <si>
    <t>กิจกรรมตลาดเกษตรกร</t>
  </si>
  <si>
    <t>แบบบัญชีงาน/โครงการตามแผนปฏิบัติการด้านการเกษตรและสหกรณ์ของจังหวัดพิจิตร.ประจำปีงบประมาณ พ.ศ. 2564</t>
  </si>
  <si>
    <t>กิจกรรมการพัฒนาเกษตรกร</t>
  </si>
  <si>
    <t>ต.ค63-ก.ย.64</t>
  </si>
  <si>
    <t>สำนักงานเกษตรจังหวัดพิจิตร</t>
  </si>
  <si>
    <t>แบบรายงานความก้าวหน้าผลการดำเนินงานโครงการตามแผนปฏิบัติการด้านการเกษตรและสหกรณ์ของจังหวัดพิจิตร ประจำปีงบประมาณ พ.ศ. 2564</t>
  </si>
  <si>
    <t xml:space="preserve"> ส่วนราชการ สำนักงานเกษตรจังหวัดพิจิตร</t>
  </si>
  <si>
    <t>งบประมาณ
(4)</t>
  </si>
  <si>
    <t>กิจรรมส่งเสริมและพัฒนาคุณภาพสินค้าเกษตรปลอดภัยและอินทรีย์จังหวัดพิจิตร</t>
  </si>
  <si>
    <t>1.โครงการพัฒนาด้านการเกษตร</t>
  </si>
  <si>
    <t>กิจกรรมมหกรรมสินค้าเกษตร มะม่วงคุณภาพดี ส้มโอด้ง มะยงชิดเด่นและของดีจังหวัดพิจิตร</t>
  </si>
  <si>
    <t>ครั้ง</t>
  </si>
  <si>
    <t>แบบสรุปงบประมาณตามแผนปฏิบัติการด้านการเกษตรและสหกรณ์ของจังหวัด สำนักงานเกษตรจังหวัดพิจิตร ประจำปีงบประมาณ พ.ศ. 2564</t>
  </si>
  <si>
    <t>2.โครงการพัฒนาด้านการท่องเที่ยวและบริการ</t>
  </si>
  <si>
    <t>5 อำเภอ</t>
  </si>
  <si>
    <t>สากเหล็ก</t>
  </si>
  <si>
    <t>วังทับไทร</t>
  </si>
  <si>
    <t>เมืองพิจิตร</t>
  </si>
  <si>
    <t>7 อำเภอ</t>
  </si>
  <si>
    <t>สามง่าม,วชิรบารมี</t>
  </si>
  <si>
    <t>โพทะเล</t>
  </si>
  <si>
    <t>3 อำแภอ</t>
  </si>
  <si>
    <t>ทับคล้อ,ดงเจริญ</t>
  </si>
  <si>
    <t>4 อำเภอ</t>
  </si>
  <si>
    <t>12 อำเภอ</t>
  </si>
  <si>
    <t>ทับคล้อ,บางมูลนาก,ตะพานหิน</t>
  </si>
  <si>
    <t>หัวดง</t>
  </si>
  <si>
    <t>สามง่าม,ดงเจริญ</t>
  </si>
  <si>
    <t>สนง.กษจ.</t>
  </si>
  <si>
    <t>โพธิ์ประทับช้าง,วังทรายพูน</t>
  </si>
  <si>
    <t>หนองหญ้าไทร</t>
  </si>
  <si>
    <t>แผนงานบริหารจังหวัดและกลุ่มจังหวัด</t>
  </si>
  <si>
    <t xml:space="preserve">3.โครงการส่งเสริมการผลิตและพัฒนาผลิตภัณฑ์สินค้าเกษตร </t>
  </si>
  <si>
    <t>กิจกรรมส่งเสริมและพัฒนาการผลิตสินค้าเกษตรปลอดภัยสู่ตลาดสากล</t>
  </si>
  <si>
    <t>แบบสรุปรายงานความก้าวหน้าผลการดำเนินงานโครงการตามแผนปฏิบัติการด้านการเกษตรและสหกรณ์ของจังหวัด..สำนักงานเกษตรจังหวัดพิจิตร. ประจำปีงบประมาณ พ.ศ. 2564</t>
  </si>
  <si>
    <t xml:space="preserve"> </t>
  </si>
  <si>
    <t xml:space="preserve"> ประจำไตรมาสที่.......2............ณ วันที่  31  เดือนมีนาคม พ.ศ..2564</t>
  </si>
  <si>
    <t>แผนงานฟื้นฟูเศรษฐกิจและสังคมที่ได้รับผลกระทบจากการระบาดของโรคติดเชื้อไวรัสโคโรนา 2019</t>
  </si>
  <si>
    <t xml:space="preserve">1.โครงการพัฒนาธุรกิจบริการดินและปุ๋ยเพื่อชุมชน (One Stop Service) </t>
  </si>
  <si>
    <t>ศูนย์</t>
  </si>
  <si>
    <t>9 อำเภอ</t>
  </si>
  <si>
    <t>2. โครงการยกระดับการผลิตสินค้าเกษตรด้วยเทคโนโลยีและนวัตกรรมของเกษตรกรปราดเปรื่อง</t>
  </si>
  <si>
    <t>..9...แผนงาน......30.....โครงการ</t>
  </si>
  <si>
    <t xml:space="preserve">  ประจำไตรมาสที่ 2  ณ วันที่ 31 เดือนมีนาคม  พ.ศ. 2564</t>
  </si>
  <si>
    <r>
      <t xml:space="preserve">ลำดับ
</t>
    </r>
    <r>
      <rPr>
        <sz val="13"/>
        <rFont val="TH Sarabun New"/>
        <family val="2"/>
      </rPr>
      <t>(1)</t>
    </r>
  </si>
  <si>
    <r>
      <t xml:space="preserve">      </t>
    </r>
    <r>
      <rPr>
        <b/>
        <u/>
        <sz val="14"/>
        <rFont val="TH Sarabun New"/>
        <family val="2"/>
      </rPr>
      <t xml:space="preserve">หมายเหตุ </t>
    </r>
    <r>
      <rPr>
        <sz val="14"/>
        <rFont val="TH Sarabun New"/>
        <family val="2"/>
      </rPr>
      <t xml:space="preserve">    - โครงการ  หมายถึง  จำนวนงาน/โครงการ</t>
    </r>
  </si>
  <si>
    <r>
      <t xml:space="preserve">ลำดับ
</t>
    </r>
    <r>
      <rPr>
        <sz val="16"/>
        <rFont val="TH Sarabun New"/>
        <family val="2"/>
      </rPr>
      <t>(1)</t>
    </r>
  </si>
  <si>
    <r>
      <t xml:space="preserve">ส่วนราชการ/รัฐวิสาหกิจ
</t>
    </r>
    <r>
      <rPr>
        <sz val="16"/>
        <rFont val="TH Sarabun New"/>
        <family val="2"/>
      </rPr>
      <t>(2)</t>
    </r>
  </si>
  <si>
    <r>
      <t xml:space="preserve">จำแนกตามแหล่งงบประมาณ
</t>
    </r>
    <r>
      <rPr>
        <sz val="16"/>
        <rFont val="TH Sarabun New"/>
        <family val="2"/>
      </rPr>
      <t>(3)</t>
    </r>
  </si>
  <si>
    <r>
      <t xml:space="preserve">ประเด็นยุทธศาสตร์กระทรวงเกษตรและสหกรณ์
</t>
    </r>
    <r>
      <rPr>
        <sz val="16"/>
        <rFont val="TH Sarabun New"/>
        <family val="2"/>
      </rPr>
      <t>(4)</t>
    </r>
  </si>
  <si>
    <r>
      <t xml:space="preserve">จำนวนที่ได้รับอนุมัติ </t>
    </r>
    <r>
      <rPr>
        <sz val="16"/>
        <rFont val="TH Sarabun New"/>
        <family val="2"/>
      </rPr>
      <t>(5)</t>
    </r>
  </si>
  <si>
    <r>
      <t xml:space="preserve">ผลความก้าวหน้าการดำเนินงาน/โครงการ </t>
    </r>
    <r>
      <rPr>
        <sz val="16"/>
        <rFont val="TH Sarabun New"/>
        <family val="2"/>
      </rPr>
      <t>(6)</t>
    </r>
  </si>
  <si>
    <r>
      <t xml:space="preserve">จำนวนงาน/โครงการ </t>
    </r>
    <r>
      <rPr>
        <sz val="16"/>
        <rFont val="TH Sarabun New"/>
        <family val="2"/>
      </rPr>
      <t>(6.1)</t>
    </r>
  </si>
  <si>
    <r>
      <t xml:space="preserve">จำนวนงบประมาณ </t>
    </r>
    <r>
      <rPr>
        <sz val="16"/>
        <rFont val="TH Sarabun New"/>
        <family val="2"/>
      </rPr>
      <t>(6.2)</t>
    </r>
  </si>
  <si>
    <r>
      <t xml:space="preserve">      </t>
    </r>
    <r>
      <rPr>
        <b/>
        <u/>
        <sz val="16"/>
        <rFont val="TH Sarabun New"/>
        <family val="2"/>
      </rPr>
      <t xml:space="preserve">หมายเหตุ </t>
    </r>
    <r>
      <rPr>
        <sz val="16"/>
        <rFont val="TH Sarabun New"/>
        <family val="2"/>
      </rPr>
      <t xml:space="preserve">    - โครงการ  หมายถึง  จำนวนงาน/โครงการ</t>
    </r>
  </si>
  <si>
    <r>
      <t>ส่วนราชการ/รัฐวิสาหกิจ</t>
    </r>
    <r>
      <rPr>
        <sz val="13"/>
        <rFont val="TH Sarabun New"/>
        <family val="2"/>
      </rPr>
      <t xml:space="preserve">
(2)</t>
    </r>
  </si>
  <si>
    <r>
      <t>จำแนกตามแหล่ง
งบประมาณ</t>
    </r>
    <r>
      <rPr>
        <sz val="13"/>
        <rFont val="TH Sarabun New"/>
        <family val="2"/>
      </rPr>
      <t xml:space="preserve">
(3)</t>
    </r>
  </si>
  <si>
    <r>
      <t>โครงการและงบประมาณตามประเด็นยุทธศาสตร์ฯ</t>
    </r>
    <r>
      <rPr>
        <sz val="13"/>
        <rFont val="TH Sarabun New"/>
        <family val="2"/>
      </rPr>
      <t xml:space="preserve">  (4)</t>
    </r>
  </si>
  <si>
    <t>จำแนกตามประเด็นยุทธศาสตร์การพัฒนาการเกษตรในช่วงแผนพัฒนาเศรษฐกิจและสังคมแห่งชาติ ฉบับที่ 12 (พ.ศ. 2560 - 2564)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</si>
</sst>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53">
    <font>
      <sz val="10"/>
      <name val="Arial"/>
      <charset val="22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Tahoma"/>
      <family val="2"/>
      <charset val="222"/>
    </font>
    <font>
      <sz val="11"/>
      <color indexed="9"/>
      <name val="Tahoma"/>
      <family val="2"/>
      <charset val="222"/>
    </font>
    <font>
      <sz val="11"/>
      <color indexed="20"/>
      <name val="Tahoma"/>
      <family val="2"/>
      <charset val="222"/>
    </font>
    <font>
      <b/>
      <sz val="11"/>
      <color indexed="52"/>
      <name val="Tahoma"/>
      <family val="2"/>
      <charset val="222"/>
    </font>
    <font>
      <b/>
      <sz val="11"/>
      <color indexed="9"/>
      <name val="Tahoma"/>
      <family val="2"/>
      <charset val="222"/>
    </font>
    <font>
      <i/>
      <sz val="11"/>
      <color indexed="23"/>
      <name val="Tahoma"/>
      <family val="2"/>
      <charset val="222"/>
    </font>
    <font>
      <sz val="11"/>
      <color indexed="17"/>
      <name val="Tahoma"/>
      <family val="2"/>
      <charset val="222"/>
    </font>
    <font>
      <b/>
      <sz val="15"/>
      <color indexed="56"/>
      <name val="Tahoma"/>
      <family val="2"/>
      <charset val="222"/>
    </font>
    <font>
      <b/>
      <sz val="13"/>
      <color indexed="56"/>
      <name val="Tahoma"/>
      <family val="2"/>
      <charset val="222"/>
    </font>
    <font>
      <b/>
      <sz val="11"/>
      <color indexed="56"/>
      <name val="Tahoma"/>
      <family val="2"/>
      <charset val="222"/>
    </font>
    <font>
      <sz val="11"/>
      <color indexed="62"/>
      <name val="Tahoma"/>
      <family val="2"/>
      <charset val="222"/>
    </font>
    <font>
      <sz val="11"/>
      <color indexed="52"/>
      <name val="Tahoma"/>
      <family val="2"/>
      <charset val="222"/>
    </font>
    <font>
      <sz val="11"/>
      <color indexed="60"/>
      <name val="Tahoma"/>
      <family val="2"/>
      <charset val="222"/>
    </font>
    <font>
      <b/>
      <sz val="11"/>
      <color indexed="63"/>
      <name val="Tahoma"/>
      <family val="2"/>
      <charset val="222"/>
    </font>
    <font>
      <b/>
      <sz val="18"/>
      <color indexed="56"/>
      <name val="Tahoma"/>
      <family val="2"/>
      <charset val="222"/>
    </font>
    <font>
      <b/>
      <sz val="11"/>
      <color indexed="8"/>
      <name val="Tahoma"/>
      <family val="2"/>
      <charset val="222"/>
    </font>
    <font>
      <sz val="11"/>
      <color indexed="10"/>
      <name val="Tahoma"/>
      <family val="2"/>
      <charset val="222"/>
    </font>
    <font>
      <sz val="14"/>
      <name val="TH SarabunIT๙"/>
      <family val="2"/>
    </font>
    <font>
      <b/>
      <sz val="16"/>
      <name val="TH SarabunIT๙"/>
      <family val="2"/>
    </font>
    <font>
      <sz val="16"/>
      <name val="TH SarabunIT๙"/>
      <family val="2"/>
    </font>
    <font>
      <b/>
      <sz val="13"/>
      <name val="TH SarabunIT๙"/>
      <family val="2"/>
    </font>
    <font>
      <b/>
      <sz val="14"/>
      <name val="TH SarabunIT๙"/>
      <family val="2"/>
    </font>
    <font>
      <sz val="13"/>
      <name val="TH SarabunIT๙"/>
      <family val="2"/>
    </font>
    <font>
      <b/>
      <sz val="12"/>
      <name val="TH SarabunIT๙"/>
      <family val="2"/>
    </font>
    <font>
      <b/>
      <u/>
      <sz val="16"/>
      <name val="TH SarabunIT๙"/>
      <family val="2"/>
    </font>
    <font>
      <sz val="16"/>
      <name val="Angsana New"/>
      <family val="1"/>
    </font>
    <font>
      <sz val="12"/>
      <name val="TH SarabunIT๙"/>
      <family val="2"/>
    </font>
    <font>
      <sz val="10"/>
      <name val="Arial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4"/>
      <name val="TH SarabunPSK"/>
      <family val="2"/>
    </font>
    <font>
      <sz val="10"/>
      <name val="TH SarabunPSK"/>
      <family val="2"/>
    </font>
    <font>
      <b/>
      <sz val="14"/>
      <name val="TH SarabunPSK"/>
      <family val="2"/>
    </font>
    <font>
      <sz val="13.5"/>
      <name val="TH SarabunPSK"/>
      <family val="2"/>
    </font>
    <font>
      <b/>
      <u/>
      <sz val="16"/>
      <name val="TH SarabunPSK"/>
      <family val="2"/>
    </font>
    <font>
      <sz val="14"/>
      <color theme="1"/>
      <name val="TH SarabunPSK"/>
      <family val="2"/>
    </font>
    <font>
      <sz val="13"/>
      <color theme="1"/>
      <name val="TH SarabunPSK"/>
      <family val="2"/>
    </font>
    <font>
      <b/>
      <sz val="14"/>
      <color theme="1"/>
      <name val="TH SarabunPSK"/>
      <family val="2"/>
    </font>
    <font>
      <sz val="12"/>
      <name val="TH SarabunPSK"/>
      <family val="2"/>
    </font>
    <font>
      <b/>
      <sz val="16"/>
      <name val="TH Sarabun New"/>
      <family val="2"/>
    </font>
    <font>
      <sz val="14"/>
      <name val="TH Sarabun New"/>
      <family val="2"/>
    </font>
    <font>
      <sz val="16"/>
      <name val="TH Sarabun New"/>
      <family val="2"/>
    </font>
    <font>
      <b/>
      <sz val="13"/>
      <name val="TH Sarabun New"/>
      <family val="2"/>
    </font>
    <font>
      <sz val="13"/>
      <name val="TH Sarabun New"/>
      <family val="2"/>
    </font>
    <font>
      <sz val="10"/>
      <name val="TH Sarabun New"/>
      <family val="2"/>
    </font>
    <font>
      <b/>
      <sz val="14"/>
      <name val="TH Sarabun New"/>
      <family val="2"/>
    </font>
    <font>
      <b/>
      <u/>
      <sz val="14"/>
      <name val="TH Sarabun New"/>
      <family val="2"/>
    </font>
    <font>
      <b/>
      <u/>
      <sz val="16"/>
      <name val="TH Sarabun New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3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4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3" borderId="0" applyNumberFormat="0" applyBorder="0" applyAlignment="0" applyProtection="0"/>
    <xf numFmtId="0" fontId="6" fillId="20" borderId="1" applyNumberFormat="0" applyAlignment="0" applyProtection="0"/>
    <xf numFmtId="0" fontId="7" fillId="21" borderId="2" applyNumberFormat="0" applyAlignment="0" applyProtection="0"/>
    <xf numFmtId="43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7" borderId="1" applyNumberFormat="0" applyAlignment="0" applyProtection="0"/>
    <xf numFmtId="0" fontId="14" fillId="0" borderId="6" applyNumberFormat="0" applyFill="0" applyAlignment="0" applyProtection="0"/>
    <xf numFmtId="0" fontId="15" fillId="22" borderId="0" applyNumberFormat="0" applyBorder="0" applyAlignment="0" applyProtection="0"/>
    <xf numFmtId="0" fontId="1" fillId="23" borderId="7" applyNumberFormat="0" applyFont="0" applyAlignment="0" applyProtection="0"/>
    <xf numFmtId="0" fontId="30" fillId="23" borderId="7" applyNumberFormat="0" applyFont="0" applyAlignment="0" applyProtection="0"/>
    <xf numFmtId="0" fontId="16" fillId="20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</cellStyleXfs>
  <cellXfs count="325">
    <xf numFmtId="0" fontId="0" fillId="0" borderId="0" xfId="0"/>
    <xf numFmtId="0" fontId="20" fillId="0" borderId="0" xfId="0" applyFont="1"/>
    <xf numFmtId="0" fontId="22" fillId="0" borderId="0" xfId="0" applyFont="1"/>
    <xf numFmtId="0" fontId="23" fillId="0" borderId="10" xfId="0" applyFont="1" applyBorder="1" applyAlignment="1">
      <alignment horizontal="center" vertical="center"/>
    </xf>
    <xf numFmtId="0" fontId="22" fillId="0" borderId="0" xfId="0" applyFont="1" applyAlignment="1">
      <alignment vertical="center"/>
    </xf>
    <xf numFmtId="0" fontId="22" fillId="0" borderId="16" xfId="0" applyFont="1" applyBorder="1"/>
    <xf numFmtId="0" fontId="23" fillId="0" borderId="19" xfId="0" applyFont="1" applyBorder="1" applyAlignment="1">
      <alignment horizontal="center" vertical="center"/>
    </xf>
    <xf numFmtId="0" fontId="24" fillId="0" borderId="11" xfId="0" applyFont="1" applyBorder="1" applyAlignment="1">
      <alignment horizontal="center" vertical="center"/>
    </xf>
    <xf numFmtId="0" fontId="20" fillId="0" borderId="11" xfId="0" applyFont="1" applyBorder="1" applyAlignment="1">
      <alignment vertical="center"/>
    </xf>
    <xf numFmtId="0" fontId="20" fillId="0" borderId="0" xfId="0" applyFont="1" applyAlignment="1">
      <alignment vertical="center"/>
    </xf>
    <xf numFmtId="0" fontId="28" fillId="0" borderId="0" xfId="0" applyFont="1" applyBorder="1"/>
    <xf numFmtId="0" fontId="28" fillId="0" borderId="0" xfId="0" applyFont="1"/>
    <xf numFmtId="0" fontId="22" fillId="0" borderId="0" xfId="0" applyFont="1" applyBorder="1" applyAlignment="1"/>
    <xf numFmtId="0" fontId="22" fillId="0" borderId="0" xfId="0" applyFont="1" applyBorder="1" applyAlignment="1">
      <alignment horizontal="center"/>
    </xf>
    <xf numFmtId="0" fontId="20" fillId="0" borderId="0" xfId="0" applyFont="1" applyAlignment="1"/>
    <xf numFmtId="0" fontId="22" fillId="0" borderId="0" xfId="0" applyFont="1" applyAlignment="1"/>
    <xf numFmtId="0" fontId="28" fillId="0" borderId="0" xfId="0" applyFont="1" applyBorder="1" applyAlignment="1"/>
    <xf numFmtId="0" fontId="28" fillId="0" borderId="0" xfId="0" applyFont="1" applyAlignment="1"/>
    <xf numFmtId="0" fontId="40" fillId="0" borderId="21" xfId="0" applyFont="1" applyBorder="1"/>
    <xf numFmtId="0" fontId="40" fillId="0" borderId="14" xfId="0" applyFont="1" applyBorder="1"/>
    <xf numFmtId="0" fontId="40" fillId="0" borderId="16" xfId="0" applyFont="1" applyBorder="1"/>
    <xf numFmtId="0" fontId="32" fillId="0" borderId="0" xfId="0" applyFont="1"/>
    <xf numFmtId="0" fontId="35" fillId="0" borderId="0" xfId="0" applyFont="1"/>
    <xf numFmtId="0" fontId="33" fillId="0" borderId="17" xfId="0" applyFont="1" applyBorder="1" applyAlignment="1">
      <alignment horizontal="center" vertical="center"/>
    </xf>
    <xf numFmtId="0" fontId="32" fillId="0" borderId="16" xfId="0" applyFont="1" applyBorder="1" applyAlignment="1">
      <alignment horizontal="center"/>
    </xf>
    <xf numFmtId="0" fontId="32" fillId="0" borderId="16" xfId="0" applyFont="1" applyBorder="1"/>
    <xf numFmtId="0" fontId="36" fillId="0" borderId="0" xfId="0" applyFont="1"/>
    <xf numFmtId="0" fontId="37" fillId="0" borderId="11" xfId="0" applyFont="1" applyBorder="1" applyAlignment="1">
      <alignment horizontal="center" vertical="center"/>
    </xf>
    <xf numFmtId="0" fontId="38" fillId="0" borderId="11" xfId="0" applyFont="1" applyBorder="1" applyAlignment="1">
      <alignment vertical="center"/>
    </xf>
    <xf numFmtId="0" fontId="35" fillId="0" borderId="11" xfId="0" applyFont="1" applyBorder="1" applyAlignment="1">
      <alignment vertical="center"/>
    </xf>
    <xf numFmtId="0" fontId="35" fillId="0" borderId="0" xfId="0" applyFont="1" applyBorder="1"/>
    <xf numFmtId="0" fontId="32" fillId="0" borderId="0" xfId="0" applyFont="1" applyAlignment="1">
      <alignment vertical="center"/>
    </xf>
    <xf numFmtId="0" fontId="35" fillId="0" borderId="0" xfId="0" applyFont="1" applyAlignment="1"/>
    <xf numFmtId="0" fontId="35" fillId="0" borderId="0" xfId="0" applyFont="1" applyBorder="1" applyAlignment="1"/>
    <xf numFmtId="0" fontId="32" fillId="0" borderId="0" xfId="0" applyFont="1" applyAlignment="1"/>
    <xf numFmtId="0" fontId="32" fillId="0" borderId="0" xfId="0" applyFont="1" applyBorder="1" applyAlignment="1"/>
    <xf numFmtId="0" fontId="32" fillId="0" borderId="0" xfId="0" applyFont="1" applyBorder="1" applyAlignment="1">
      <alignment horizontal="center"/>
    </xf>
    <xf numFmtId="0" fontId="40" fillId="0" borderId="11" xfId="0" applyFont="1" applyBorder="1"/>
    <xf numFmtId="187" fontId="32" fillId="0" borderId="16" xfId="28" applyNumberFormat="1" applyFont="1" applyBorder="1"/>
    <xf numFmtId="187" fontId="36" fillId="0" borderId="0" xfId="28" applyNumberFormat="1" applyFont="1"/>
    <xf numFmtId="187" fontId="35" fillId="0" borderId="11" xfId="28" applyNumberFormat="1" applyFont="1" applyBorder="1" applyAlignment="1">
      <alignment vertical="center"/>
    </xf>
    <xf numFmtId="187" fontId="32" fillId="0" borderId="0" xfId="28" applyNumberFormat="1" applyFont="1"/>
    <xf numFmtId="187" fontId="32" fillId="0" borderId="0" xfId="28" applyNumberFormat="1" applyFont="1" applyBorder="1" applyAlignment="1">
      <alignment horizontal="center"/>
    </xf>
    <xf numFmtId="187" fontId="32" fillId="0" borderId="0" xfId="28" applyNumberFormat="1" applyFont="1" applyBorder="1" applyAlignment="1"/>
    <xf numFmtId="0" fontId="40" fillId="0" borderId="12" xfId="0" applyFont="1" applyBorder="1"/>
    <xf numFmtId="0" fontId="31" fillId="0" borderId="16" xfId="0" applyFont="1" applyBorder="1" applyAlignment="1">
      <alignment wrapText="1"/>
    </xf>
    <xf numFmtId="0" fontId="32" fillId="0" borderId="16" xfId="0" applyFont="1" applyBorder="1" applyAlignment="1">
      <alignment wrapText="1"/>
    </xf>
    <xf numFmtId="187" fontId="32" fillId="0" borderId="16" xfId="28" applyNumberFormat="1" applyFont="1" applyBorder="1" applyAlignment="1">
      <alignment wrapText="1"/>
    </xf>
    <xf numFmtId="0" fontId="23" fillId="0" borderId="16" xfId="0" applyFont="1" applyBorder="1" applyAlignment="1">
      <alignment horizontal="center" vertical="center"/>
    </xf>
    <xf numFmtId="0" fontId="31" fillId="0" borderId="11" xfId="0" applyFont="1" applyBorder="1" applyAlignment="1">
      <alignment wrapText="1"/>
    </xf>
    <xf numFmtId="0" fontId="23" fillId="0" borderId="17" xfId="0" applyFont="1" applyBorder="1" applyAlignment="1">
      <alignment horizontal="center" vertical="center"/>
    </xf>
    <xf numFmtId="0" fontId="41" fillId="0" borderId="16" xfId="0" applyFont="1" applyBorder="1"/>
    <xf numFmtId="0" fontId="35" fillId="0" borderId="16" xfId="0" applyFont="1" applyBorder="1" applyAlignment="1">
      <alignment wrapText="1"/>
    </xf>
    <xf numFmtId="0" fontId="35" fillId="0" borderId="16" xfId="0" applyFont="1" applyBorder="1"/>
    <xf numFmtId="0" fontId="34" fillId="0" borderId="16" xfId="0" applyFont="1" applyBorder="1" applyAlignment="1">
      <alignment wrapText="1"/>
    </xf>
    <xf numFmtId="0" fontId="32" fillId="0" borderId="16" xfId="0" applyFont="1" applyBorder="1" applyAlignment="1">
      <alignment horizontal="center" wrapText="1"/>
    </xf>
    <xf numFmtId="0" fontId="36" fillId="0" borderId="0" xfId="0" applyFont="1" applyAlignment="1">
      <alignment horizontal="center"/>
    </xf>
    <xf numFmtId="0" fontId="35" fillId="0" borderId="11" xfId="0" applyFont="1" applyBorder="1" applyAlignment="1">
      <alignment horizontal="center" vertical="center"/>
    </xf>
    <xf numFmtId="0" fontId="32" fillId="0" borderId="0" xfId="0" applyFont="1" applyAlignment="1">
      <alignment horizontal="center"/>
    </xf>
    <xf numFmtId="0" fontId="42" fillId="0" borderId="16" xfId="0" applyFont="1" applyBorder="1"/>
    <xf numFmtId="0" fontId="22" fillId="0" borderId="16" xfId="0" applyFont="1" applyBorder="1" applyAlignment="1">
      <alignment vertical="center" wrapText="1"/>
    </xf>
    <xf numFmtId="0" fontId="20" fillId="0" borderId="11" xfId="0" applyFont="1" applyBorder="1" applyAlignment="1">
      <alignment horizontal="center" vertical="center"/>
    </xf>
    <xf numFmtId="0" fontId="22" fillId="0" borderId="0" xfId="0" applyFont="1" applyAlignment="1">
      <alignment horizontal="center"/>
    </xf>
    <xf numFmtId="1" fontId="32" fillId="0" borderId="16" xfId="28" applyNumberFormat="1" applyFont="1" applyBorder="1" applyAlignment="1">
      <alignment horizontal="center"/>
    </xf>
    <xf numFmtId="1" fontId="32" fillId="0" borderId="16" xfId="0" applyNumberFormat="1" applyFont="1" applyBorder="1" applyAlignment="1">
      <alignment horizontal="center"/>
    </xf>
    <xf numFmtId="43" fontId="32" fillId="0" borderId="17" xfId="0" applyNumberFormat="1" applyFont="1" applyBorder="1" applyAlignment="1">
      <alignment horizontal="center"/>
    </xf>
    <xf numFmtId="187" fontId="32" fillId="0" borderId="16" xfId="28" applyNumberFormat="1" applyFont="1" applyBorder="1" applyAlignment="1">
      <alignment horizontal="center"/>
    </xf>
    <xf numFmtId="43" fontId="32" fillId="0" borderId="10" xfId="0" applyNumberFormat="1" applyFont="1" applyBorder="1" applyAlignment="1">
      <alignment horizontal="center"/>
    </xf>
    <xf numFmtId="43" fontId="32" fillId="0" borderId="11" xfId="0" applyNumberFormat="1" applyFont="1" applyBorder="1" applyAlignment="1">
      <alignment horizontal="center"/>
    </xf>
    <xf numFmtId="43" fontId="32" fillId="0" borderId="16" xfId="0" applyNumberFormat="1" applyFont="1" applyBorder="1" applyAlignment="1">
      <alignment horizontal="center"/>
    </xf>
    <xf numFmtId="43" fontId="32" fillId="0" borderId="11" xfId="0" applyNumberFormat="1" applyFont="1" applyBorder="1" applyAlignment="1">
      <alignment vertical="center" wrapText="1"/>
    </xf>
    <xf numFmtId="187" fontId="32" fillId="0" borderId="16" xfId="28" applyNumberFormat="1" applyFont="1" applyBorder="1" applyAlignment="1">
      <alignment horizontal="center" wrapText="1"/>
    </xf>
    <xf numFmtId="43" fontId="32" fillId="0" borderId="11" xfId="28" applyNumberFormat="1" applyFont="1" applyBorder="1" applyAlignment="1">
      <alignment vertical="center" wrapText="1"/>
    </xf>
    <xf numFmtId="2" fontId="32" fillId="0" borderId="11" xfId="0" applyNumberFormat="1" applyFont="1" applyBorder="1"/>
    <xf numFmtId="0" fontId="35" fillId="0" borderId="11" xfId="0" applyFont="1" applyBorder="1" applyAlignment="1">
      <alignment wrapText="1"/>
    </xf>
    <xf numFmtId="0" fontId="32" fillId="0" borderId="11" xfId="0" applyFont="1" applyBorder="1" applyAlignment="1">
      <alignment wrapText="1"/>
    </xf>
    <xf numFmtId="0" fontId="32" fillId="0" borderId="11" xfId="0" applyFont="1" applyBorder="1" applyAlignment="1">
      <alignment horizontal="center" wrapText="1"/>
    </xf>
    <xf numFmtId="187" fontId="32" fillId="0" borderId="11" xfId="28" applyNumberFormat="1" applyFont="1" applyBorder="1" applyAlignment="1">
      <alignment wrapText="1"/>
    </xf>
    <xf numFmtId="0" fontId="32" fillId="0" borderId="11" xfId="0" applyFont="1" applyBorder="1" applyAlignment="1">
      <alignment horizontal="center"/>
    </xf>
    <xf numFmtId="0" fontId="32" fillId="0" borderId="11" xfId="0" applyFont="1" applyBorder="1"/>
    <xf numFmtId="187" fontId="32" fillId="0" borderId="11" xfId="28" applyNumberFormat="1" applyFont="1" applyBorder="1" applyAlignment="1">
      <alignment horizontal="center" wrapText="1"/>
    </xf>
    <xf numFmtId="1" fontId="32" fillId="0" borderId="11" xfId="28" applyNumberFormat="1" applyFont="1" applyBorder="1" applyAlignment="1">
      <alignment horizontal="center" wrapText="1"/>
    </xf>
    <xf numFmtId="0" fontId="43" fillId="0" borderId="16" xfId="0" applyFont="1" applyBorder="1"/>
    <xf numFmtId="0" fontId="36" fillId="0" borderId="16" xfId="0" applyFont="1" applyBorder="1" applyAlignment="1">
      <alignment wrapText="1"/>
    </xf>
    <xf numFmtId="0" fontId="36" fillId="0" borderId="16" xfId="0" applyFont="1" applyBorder="1"/>
    <xf numFmtId="187" fontId="32" fillId="0" borderId="11" xfId="0" applyNumberFormat="1" applyFont="1" applyBorder="1" applyAlignment="1">
      <alignment vertical="center"/>
    </xf>
    <xf numFmtId="187" fontId="32" fillId="0" borderId="16" xfId="28" applyNumberFormat="1" applyFont="1" applyBorder="1" applyAlignment="1"/>
    <xf numFmtId="2" fontId="23" fillId="0" borderId="10" xfId="0" applyNumberFormat="1" applyFont="1" applyBorder="1" applyAlignment="1">
      <alignment horizontal="center" vertical="center"/>
    </xf>
    <xf numFmtId="2" fontId="32" fillId="0" borderId="16" xfId="0" applyNumberFormat="1" applyFont="1" applyBorder="1" applyAlignment="1">
      <alignment horizontal="center"/>
    </xf>
    <xf numFmtId="2" fontId="32" fillId="0" borderId="16" xfId="0" applyNumberFormat="1" applyFont="1" applyBorder="1" applyAlignment="1">
      <alignment horizontal="center" wrapText="1"/>
    </xf>
    <xf numFmtId="2" fontId="32" fillId="0" borderId="11" xfId="0" applyNumberFormat="1" applyFont="1" applyBorder="1" applyAlignment="1">
      <alignment horizontal="center" wrapText="1"/>
    </xf>
    <xf numFmtId="2" fontId="22" fillId="0" borderId="0" xfId="0" applyNumberFormat="1" applyFont="1"/>
    <xf numFmtId="2" fontId="22" fillId="0" borderId="0" xfId="0" applyNumberFormat="1" applyFont="1" applyAlignment="1"/>
    <xf numFmtId="187" fontId="23" fillId="0" borderId="10" xfId="28" applyNumberFormat="1" applyFont="1" applyBorder="1" applyAlignment="1">
      <alignment horizontal="center" vertical="center"/>
    </xf>
    <xf numFmtId="187" fontId="32" fillId="0" borderId="11" xfId="28" applyNumberFormat="1" applyFont="1" applyBorder="1" applyAlignment="1">
      <alignment horizontal="center"/>
    </xf>
    <xf numFmtId="187" fontId="22" fillId="0" borderId="0" xfId="28" applyNumberFormat="1" applyFont="1"/>
    <xf numFmtId="187" fontId="22" fillId="0" borderId="0" xfId="28" applyNumberFormat="1" applyFont="1" applyBorder="1" applyAlignment="1"/>
    <xf numFmtId="187" fontId="22" fillId="0" borderId="0" xfId="28" applyNumberFormat="1" applyFont="1" applyAlignment="1"/>
    <xf numFmtId="0" fontId="32" fillId="0" borderId="11" xfId="0" applyFont="1" applyBorder="1" applyAlignment="1">
      <alignment vertical="center"/>
    </xf>
    <xf numFmtId="187" fontId="32" fillId="0" borderId="11" xfId="28" applyNumberFormat="1" applyFont="1" applyBorder="1" applyAlignment="1">
      <alignment horizontal="center" vertical="center"/>
    </xf>
    <xf numFmtId="2" fontId="35" fillId="0" borderId="11" xfId="0" applyNumberFormat="1" applyFont="1" applyBorder="1" applyAlignment="1">
      <alignment vertical="center"/>
    </xf>
    <xf numFmtId="0" fontId="31" fillId="0" borderId="11" xfId="0" applyFont="1" applyBorder="1" applyAlignment="1">
      <alignment wrapText="1"/>
    </xf>
    <xf numFmtId="0" fontId="31" fillId="0" borderId="30" xfId="0" applyFont="1" applyBorder="1" applyAlignment="1">
      <alignment wrapText="1"/>
    </xf>
    <xf numFmtId="0" fontId="21" fillId="0" borderId="0" xfId="0" applyFont="1" applyAlignment="1">
      <alignment horizontal="center" vertical="center"/>
    </xf>
    <xf numFmtId="0" fontId="23" fillId="0" borderId="17" xfId="0" applyFont="1" applyBorder="1" applyAlignment="1">
      <alignment horizontal="center" vertical="center" wrapText="1"/>
    </xf>
    <xf numFmtId="0" fontId="23" fillId="0" borderId="16" xfId="0" applyFont="1" applyBorder="1" applyAlignment="1">
      <alignment horizontal="center" vertical="center"/>
    </xf>
    <xf numFmtId="0" fontId="23" fillId="0" borderId="10" xfId="0" applyFont="1" applyBorder="1" applyAlignment="1">
      <alignment horizontal="center" vertical="center"/>
    </xf>
    <xf numFmtId="0" fontId="23" fillId="0" borderId="23" xfId="0" applyFont="1" applyBorder="1" applyAlignment="1">
      <alignment horizontal="center"/>
    </xf>
    <xf numFmtId="0" fontId="23" fillId="0" borderId="28" xfId="0" applyFont="1" applyBorder="1" applyAlignment="1">
      <alignment horizontal="center"/>
    </xf>
    <xf numFmtId="0" fontId="21" fillId="0" borderId="0" xfId="0" applyFont="1" applyBorder="1" applyAlignment="1">
      <alignment horizontal="center" vertical="center"/>
    </xf>
    <xf numFmtId="0" fontId="31" fillId="0" borderId="23" xfId="0" applyFont="1" applyBorder="1" applyAlignment="1">
      <alignment horizontal="left" wrapText="1"/>
    </xf>
    <xf numFmtId="0" fontId="31" fillId="0" borderId="27" xfId="0" applyFont="1" applyBorder="1" applyAlignment="1">
      <alignment horizontal="left" wrapText="1"/>
    </xf>
    <xf numFmtId="0" fontId="31" fillId="0" borderId="23" xfId="0" applyFont="1" applyBorder="1" applyAlignment="1">
      <alignment wrapText="1"/>
    </xf>
    <xf numFmtId="0" fontId="31" fillId="0" borderId="27" xfId="0" applyFont="1" applyBorder="1" applyAlignment="1">
      <alignment wrapText="1"/>
    </xf>
    <xf numFmtId="0" fontId="31" fillId="0" borderId="28" xfId="0" applyFont="1" applyBorder="1" applyAlignment="1">
      <alignment wrapText="1"/>
    </xf>
    <xf numFmtId="0" fontId="31" fillId="0" borderId="11" xfId="0" applyFont="1" applyBorder="1" applyAlignment="1">
      <alignment wrapText="1"/>
    </xf>
    <xf numFmtId="0" fontId="31" fillId="0" borderId="0" xfId="0" applyFont="1" applyAlignment="1">
      <alignment horizontal="right" vertical="center"/>
    </xf>
    <xf numFmtId="0" fontId="33" fillId="0" borderId="17" xfId="0" applyFont="1" applyBorder="1" applyAlignment="1">
      <alignment horizontal="center" vertical="center" wrapText="1" shrinkToFit="1"/>
    </xf>
    <xf numFmtId="0" fontId="33" fillId="0" borderId="10" xfId="0" applyFont="1" applyBorder="1" applyAlignment="1">
      <alignment horizontal="center" vertical="center" wrapText="1"/>
    </xf>
    <xf numFmtId="0" fontId="31" fillId="0" borderId="0" xfId="0" applyFont="1" applyAlignment="1">
      <alignment horizontal="center" vertical="center"/>
    </xf>
    <xf numFmtId="0" fontId="31" fillId="0" borderId="0" xfId="0" applyFont="1" applyBorder="1" applyAlignment="1">
      <alignment horizontal="center" vertical="center"/>
    </xf>
    <xf numFmtId="0" fontId="33" fillId="0" borderId="18" xfId="0" applyFont="1" applyBorder="1" applyAlignment="1">
      <alignment horizontal="center" vertical="center"/>
    </xf>
    <xf numFmtId="0" fontId="33" fillId="0" borderId="29" xfId="0" applyFont="1" applyBorder="1" applyAlignment="1">
      <alignment horizontal="center" vertical="center"/>
    </xf>
    <xf numFmtId="0" fontId="33" fillId="0" borderId="30" xfId="0" applyFont="1" applyBorder="1" applyAlignment="1">
      <alignment horizontal="center" vertical="center"/>
    </xf>
    <xf numFmtId="187" fontId="33" fillId="0" borderId="17" xfId="28" applyNumberFormat="1" applyFont="1" applyBorder="1" applyAlignment="1">
      <alignment horizontal="center" vertical="center" wrapText="1"/>
    </xf>
    <xf numFmtId="187" fontId="33" fillId="0" borderId="16" xfId="28" applyNumberFormat="1" applyFont="1" applyBorder="1" applyAlignment="1">
      <alignment horizontal="center" vertical="center"/>
    </xf>
    <xf numFmtId="0" fontId="33" fillId="0" borderId="16" xfId="0" applyFont="1" applyBorder="1" applyAlignment="1">
      <alignment horizontal="center" vertical="center" shrinkToFit="1"/>
    </xf>
    <xf numFmtId="0" fontId="33" fillId="0" borderId="17" xfId="0" applyFont="1" applyBorder="1" applyAlignment="1">
      <alignment horizontal="center" vertical="center" wrapText="1"/>
    </xf>
    <xf numFmtId="0" fontId="33" fillId="0" borderId="16" xfId="0" applyFont="1" applyBorder="1" applyAlignment="1">
      <alignment vertical="center"/>
    </xf>
    <xf numFmtId="0" fontId="33" fillId="0" borderId="10" xfId="0" applyFont="1" applyBorder="1" applyAlignment="1">
      <alignment horizontal="center" vertical="center"/>
    </xf>
    <xf numFmtId="0" fontId="23" fillId="0" borderId="27" xfId="0" applyFont="1" applyBorder="1" applyAlignment="1">
      <alignment horizontal="center"/>
    </xf>
    <xf numFmtId="0" fontId="23" fillId="0" borderId="17" xfId="0" applyFont="1" applyBorder="1" applyAlignment="1">
      <alignment horizontal="center" vertical="center" wrapText="1" shrinkToFit="1"/>
    </xf>
    <xf numFmtId="0" fontId="21" fillId="0" borderId="0" xfId="0" applyFont="1" applyAlignment="1">
      <alignment horizontal="right" vertical="center"/>
    </xf>
    <xf numFmtId="0" fontId="31" fillId="0" borderId="18" xfId="0" applyFont="1" applyBorder="1" applyAlignment="1">
      <alignment wrapText="1"/>
    </xf>
    <xf numFmtId="0" fontId="31" fillId="0" borderId="30" xfId="0" applyFont="1" applyBorder="1" applyAlignment="1">
      <alignment wrapText="1"/>
    </xf>
    <xf numFmtId="0" fontId="31" fillId="0" borderId="29" xfId="0" applyFont="1" applyBorder="1" applyAlignment="1">
      <alignment wrapText="1"/>
    </xf>
    <xf numFmtId="0" fontId="22" fillId="0" borderId="24" xfId="0" applyFont="1" applyBorder="1" applyAlignment="1">
      <alignment horizontal="right" vertical="center"/>
    </xf>
    <xf numFmtId="0" fontId="23" fillId="0" borderId="16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0" fontId="23" fillId="0" borderId="18" xfId="0" applyFont="1" applyBorder="1" applyAlignment="1">
      <alignment horizontal="center" vertical="center"/>
    </xf>
    <xf numFmtId="0" fontId="23" fillId="0" borderId="29" xfId="0" applyFont="1" applyBorder="1" applyAlignment="1">
      <alignment horizontal="center" vertical="center"/>
    </xf>
    <xf numFmtId="0" fontId="23" fillId="0" borderId="16" xfId="0" applyFont="1" applyBorder="1" applyAlignment="1">
      <alignment vertical="center"/>
    </xf>
    <xf numFmtId="0" fontId="23" fillId="0" borderId="10" xfId="0" applyFont="1" applyBorder="1" applyAlignment="1">
      <alignment vertical="center"/>
    </xf>
    <xf numFmtId="0" fontId="23" fillId="0" borderId="17" xfId="0" applyFont="1" applyBorder="1" applyAlignment="1">
      <alignment horizontal="center" vertical="center"/>
    </xf>
    <xf numFmtId="0" fontId="25" fillId="0" borderId="17" xfId="0" applyFont="1" applyBorder="1" applyAlignment="1">
      <alignment horizontal="center" vertical="center" wrapText="1"/>
    </xf>
    <xf numFmtId="0" fontId="25" fillId="0" borderId="16" xfId="0" applyFont="1" applyBorder="1" applyAlignment="1">
      <alignment horizontal="center" vertical="center"/>
    </xf>
    <xf numFmtId="0" fontId="25" fillId="0" borderId="10" xfId="0" applyFont="1" applyBorder="1" applyAlignment="1">
      <alignment horizontal="center" vertical="center"/>
    </xf>
    <xf numFmtId="0" fontId="23" fillId="0" borderId="16" xfId="0" applyFont="1" applyBorder="1" applyAlignment="1">
      <alignment vertical="center" shrinkToFit="1"/>
    </xf>
    <xf numFmtId="0" fontId="23" fillId="0" borderId="10" xfId="0" applyFont="1" applyBorder="1" applyAlignment="1">
      <alignment vertical="center" shrinkToFit="1"/>
    </xf>
    <xf numFmtId="0" fontId="26" fillId="0" borderId="17" xfId="0" applyFont="1" applyBorder="1" applyAlignment="1">
      <alignment horizontal="center" vertical="center" wrapText="1"/>
    </xf>
    <xf numFmtId="0" fontId="26" fillId="0" borderId="16" xfId="0" applyFont="1" applyBorder="1" applyAlignment="1">
      <alignment horizontal="center" vertical="center" wrapText="1"/>
    </xf>
    <xf numFmtId="0" fontId="26" fillId="0" borderId="10" xfId="0" applyFont="1" applyBorder="1" applyAlignment="1">
      <alignment horizontal="center" vertical="center" wrapText="1"/>
    </xf>
    <xf numFmtId="0" fontId="37" fillId="0" borderId="11" xfId="0" applyFont="1" applyBorder="1" applyAlignment="1">
      <alignment wrapText="1"/>
    </xf>
    <xf numFmtId="187" fontId="32" fillId="0" borderId="11" xfId="0" applyNumberFormat="1" applyFont="1" applyBorder="1" applyAlignment="1">
      <alignment horizontal="center"/>
    </xf>
    <xf numFmtId="2" fontId="32" fillId="0" borderId="16" xfId="0" applyNumberFormat="1" applyFont="1" applyBorder="1"/>
    <xf numFmtId="0" fontId="44" fillId="0" borderId="0" xfId="0" applyFont="1" applyAlignment="1">
      <alignment horizontal="right" vertical="center"/>
    </xf>
    <xf numFmtId="0" fontId="45" fillId="0" borderId="0" xfId="0" applyFont="1" applyAlignment="1">
      <alignment vertical="center"/>
    </xf>
    <xf numFmtId="0" fontId="44" fillId="0" borderId="0" xfId="0" applyFont="1" applyAlignment="1">
      <alignment horizontal="center" vertical="center"/>
    </xf>
    <xf numFmtId="0" fontId="44" fillId="0" borderId="24" xfId="0" applyFont="1" applyBorder="1" applyAlignment="1">
      <alignment horizontal="center" vertical="center"/>
    </xf>
    <xf numFmtId="0" fontId="46" fillId="0" borderId="24" xfId="0" applyFont="1" applyBorder="1" applyAlignment="1">
      <alignment horizontal="right" vertical="center"/>
    </xf>
    <xf numFmtId="0" fontId="47" fillId="0" borderId="17" xfId="0" applyFont="1" applyBorder="1" applyAlignment="1">
      <alignment horizontal="center" vertical="center" wrapText="1"/>
    </xf>
    <xf numFmtId="0" fontId="47" fillId="0" borderId="23" xfId="0" applyFont="1" applyBorder="1" applyAlignment="1">
      <alignment horizontal="center"/>
    </xf>
    <xf numFmtId="0" fontId="47" fillId="0" borderId="28" xfId="0" applyFont="1" applyBorder="1" applyAlignment="1">
      <alignment horizontal="center"/>
    </xf>
    <xf numFmtId="0" fontId="45" fillId="0" borderId="0" xfId="0" applyFont="1"/>
    <xf numFmtId="0" fontId="47" fillId="0" borderId="16" xfId="0" applyFont="1" applyBorder="1" applyAlignment="1">
      <alignment horizontal="center" vertical="center"/>
    </xf>
    <xf numFmtId="0" fontId="47" fillId="0" borderId="10" xfId="0" applyFont="1" applyBorder="1" applyAlignment="1">
      <alignment horizontal="center" vertical="center"/>
    </xf>
    <xf numFmtId="0" fontId="47" fillId="0" borderId="11" xfId="0" applyFont="1" applyBorder="1" applyAlignment="1">
      <alignment horizontal="center"/>
    </xf>
    <xf numFmtId="0" fontId="45" fillId="0" borderId="17" xfId="0" applyFont="1" applyBorder="1" applyAlignment="1">
      <alignment horizontal="center" vertical="top"/>
    </xf>
    <xf numFmtId="49" fontId="45" fillId="0" borderId="12" xfId="0" applyNumberFormat="1" applyFont="1" applyBorder="1" applyAlignment="1">
      <alignment horizontal="center" vertical="center"/>
    </xf>
    <xf numFmtId="187" fontId="45" fillId="0" borderId="12" xfId="28" applyNumberFormat="1" applyFont="1" applyBorder="1"/>
    <xf numFmtId="0" fontId="45" fillId="0" borderId="16" xfId="0" applyFont="1" applyBorder="1" applyAlignment="1">
      <alignment horizontal="center" vertical="top"/>
    </xf>
    <xf numFmtId="0" fontId="49" fillId="0" borderId="16" xfId="0" applyFont="1" applyBorder="1" applyAlignment="1">
      <alignment horizontal="center" vertical="top"/>
    </xf>
    <xf numFmtId="0" fontId="45" fillId="0" borderId="16" xfId="0" applyFont="1" applyBorder="1"/>
    <xf numFmtId="0" fontId="49" fillId="0" borderId="10" xfId="0" applyFont="1" applyBorder="1" applyAlignment="1">
      <alignment horizontal="center" vertical="top"/>
    </xf>
    <xf numFmtId="49" fontId="45" fillId="0" borderId="11" xfId="0" applyNumberFormat="1" applyFont="1" applyBorder="1" applyAlignment="1">
      <alignment horizontal="center" vertical="center"/>
    </xf>
    <xf numFmtId="0" fontId="45" fillId="0" borderId="11" xfId="0" applyFont="1" applyBorder="1"/>
    <xf numFmtId="0" fontId="45" fillId="0" borderId="0" xfId="0" applyFont="1" applyBorder="1"/>
    <xf numFmtId="0" fontId="45" fillId="0" borderId="0" xfId="0" applyFont="1" applyBorder="1" applyAlignment="1"/>
    <xf numFmtId="0" fontId="45" fillId="0" borderId="0" xfId="0" applyFont="1" applyAlignment="1"/>
    <xf numFmtId="0" fontId="45" fillId="0" borderId="0" xfId="0" applyFont="1" applyBorder="1" applyAlignment="1">
      <alignment horizontal="center"/>
    </xf>
    <xf numFmtId="0" fontId="46" fillId="0" borderId="0" xfId="0" applyFont="1"/>
    <xf numFmtId="187" fontId="46" fillId="0" borderId="12" xfId="28" applyNumberFormat="1" applyFont="1" applyBorder="1" applyAlignment="1">
      <alignment horizontal="center"/>
    </xf>
    <xf numFmtId="187" fontId="46" fillId="0" borderId="20" xfId="28" applyNumberFormat="1" applyFont="1" applyBorder="1" applyAlignment="1"/>
    <xf numFmtId="0" fontId="46" fillId="0" borderId="12" xfId="0" applyFont="1" applyBorder="1"/>
    <xf numFmtId="187" fontId="46" fillId="0" borderId="0" xfId="28" applyNumberFormat="1" applyFont="1"/>
    <xf numFmtId="187" fontId="46" fillId="0" borderId="14" xfId="28" applyNumberFormat="1" applyFont="1" applyBorder="1" applyAlignment="1">
      <alignment horizontal="center"/>
    </xf>
    <xf numFmtId="187" fontId="46" fillId="0" borderId="22" xfId="28" applyNumberFormat="1" applyFont="1" applyBorder="1" applyAlignment="1"/>
    <xf numFmtId="0" fontId="46" fillId="0" borderId="14" xfId="0" applyFont="1" applyBorder="1"/>
    <xf numFmtId="187" fontId="46" fillId="0" borderId="14" xfId="28" applyNumberFormat="1" applyFont="1" applyBorder="1"/>
    <xf numFmtId="187" fontId="46" fillId="0" borderId="16" xfId="28" applyNumberFormat="1" applyFont="1" applyBorder="1" applyAlignment="1">
      <alignment horizontal="center"/>
    </xf>
    <xf numFmtId="187" fontId="46" fillId="0" borderId="26" xfId="28" applyNumberFormat="1" applyFont="1" applyBorder="1" applyAlignment="1"/>
    <xf numFmtId="0" fontId="46" fillId="0" borderId="16" xfId="0" applyFont="1" applyBorder="1"/>
    <xf numFmtId="0" fontId="46" fillId="0" borderId="11" xfId="0" applyFont="1" applyBorder="1"/>
    <xf numFmtId="0" fontId="49" fillId="0" borderId="0" xfId="0" applyFont="1"/>
    <xf numFmtId="0" fontId="46" fillId="0" borderId="0" xfId="0" applyFont="1" applyAlignment="1">
      <alignment vertical="center"/>
    </xf>
    <xf numFmtId="0" fontId="44" fillId="0" borderId="17" xfId="0" applyFont="1" applyBorder="1" applyAlignment="1">
      <alignment horizontal="center" vertical="center" wrapText="1"/>
    </xf>
    <xf numFmtId="0" fontId="44" fillId="0" borderId="17" xfId="0" applyFont="1" applyBorder="1" applyAlignment="1">
      <alignment horizontal="center" vertical="center" wrapText="1" shrinkToFit="1"/>
    </xf>
    <xf numFmtId="0" fontId="44" fillId="0" borderId="23" xfId="0" applyFont="1" applyBorder="1" applyAlignment="1">
      <alignment horizontal="center"/>
    </xf>
    <xf numFmtId="0" fontId="44" fillId="0" borderId="27" xfId="0" applyFont="1" applyBorder="1" applyAlignment="1">
      <alignment horizontal="center"/>
    </xf>
    <xf numFmtId="0" fontId="44" fillId="0" borderId="28" xfId="0" applyFont="1" applyBorder="1" applyAlignment="1">
      <alignment horizontal="center"/>
    </xf>
    <xf numFmtId="0" fontId="44" fillId="0" borderId="16" xfId="0" applyFont="1" applyBorder="1" applyAlignment="1">
      <alignment horizontal="center" vertical="center"/>
    </xf>
    <xf numFmtId="0" fontId="44" fillId="0" borderId="16" xfId="0" applyFont="1" applyBorder="1" applyAlignment="1">
      <alignment horizontal="center" vertical="center" wrapText="1" shrinkToFit="1"/>
    </xf>
    <xf numFmtId="0" fontId="44" fillId="0" borderId="18" xfId="0" applyFont="1" applyBorder="1" applyAlignment="1">
      <alignment horizontal="center"/>
    </xf>
    <xf numFmtId="0" fontId="44" fillId="0" borderId="10" xfId="0" applyFont="1" applyBorder="1" applyAlignment="1">
      <alignment horizontal="center" vertical="center"/>
    </xf>
    <xf numFmtId="0" fontId="44" fillId="0" borderId="10" xfId="0" applyFont="1" applyBorder="1" applyAlignment="1">
      <alignment horizontal="center" vertical="center" wrapText="1" shrinkToFit="1"/>
    </xf>
    <xf numFmtId="49" fontId="46" fillId="0" borderId="19" xfId="0" applyNumberFormat="1" applyFont="1" applyBorder="1" applyAlignment="1">
      <alignment horizontal="center"/>
    </xf>
    <xf numFmtId="0" fontId="44" fillId="0" borderId="11" xfId="0" applyFont="1" applyBorder="1" applyAlignment="1">
      <alignment horizontal="center"/>
    </xf>
    <xf numFmtId="0" fontId="46" fillId="0" borderId="17" xfId="0" applyFont="1" applyBorder="1" applyAlignment="1">
      <alignment horizontal="center" vertical="top"/>
    </xf>
    <xf numFmtId="49" fontId="46" fillId="0" borderId="17" xfId="0" applyNumberFormat="1" applyFont="1" applyBorder="1" applyAlignment="1">
      <alignment horizontal="left" vertical="top"/>
    </xf>
    <xf numFmtId="49" fontId="46" fillId="0" borderId="17" xfId="0" applyNumberFormat="1" applyFont="1" applyBorder="1" applyAlignment="1">
      <alignment horizontal="center" vertical="top"/>
    </xf>
    <xf numFmtId="49" fontId="46" fillId="0" borderId="12" xfId="0" applyNumberFormat="1" applyFont="1" applyBorder="1" applyAlignment="1">
      <alignment horizontal="center" vertical="center"/>
    </xf>
    <xf numFmtId="187" fontId="46" fillId="0" borderId="12" xfId="28" applyNumberFormat="1" applyFont="1" applyBorder="1"/>
    <xf numFmtId="187" fontId="46" fillId="0" borderId="20" xfId="28" applyNumberFormat="1" applyFont="1" applyBorder="1"/>
    <xf numFmtId="0" fontId="46" fillId="0" borderId="21" xfId="0" applyFont="1" applyBorder="1"/>
    <xf numFmtId="0" fontId="46" fillId="0" borderId="16" xfId="0" applyFont="1" applyBorder="1" applyAlignment="1">
      <alignment horizontal="center" vertical="top"/>
    </xf>
    <xf numFmtId="0" fontId="46" fillId="0" borderId="16" xfId="0" applyFont="1" applyBorder="1" applyAlignment="1">
      <alignment horizontal="left" vertical="top"/>
    </xf>
    <xf numFmtId="49" fontId="46" fillId="0" borderId="14" xfId="0" applyNumberFormat="1" applyFont="1" applyBorder="1" applyAlignment="1">
      <alignment horizontal="center" vertical="center"/>
    </xf>
    <xf numFmtId="2" fontId="46" fillId="0" borderId="14" xfId="0" applyNumberFormat="1" applyFont="1" applyBorder="1"/>
    <xf numFmtId="49" fontId="46" fillId="0" borderId="16" xfId="0" applyNumberFormat="1" applyFont="1" applyBorder="1" applyAlignment="1">
      <alignment horizontal="center" vertical="center"/>
    </xf>
    <xf numFmtId="2" fontId="46" fillId="0" borderId="16" xfId="0" applyNumberFormat="1" applyFont="1" applyBorder="1"/>
    <xf numFmtId="0" fontId="46" fillId="0" borderId="16" xfId="0" applyFont="1" applyBorder="1" applyAlignment="1">
      <alignment vertical="top"/>
    </xf>
    <xf numFmtId="0" fontId="46" fillId="0" borderId="10" xfId="0" applyFont="1" applyBorder="1" applyAlignment="1">
      <alignment horizontal="center" vertical="top"/>
    </xf>
    <xf numFmtId="49" fontId="44" fillId="0" borderId="11" xfId="0" applyNumberFormat="1" applyFont="1" applyBorder="1" applyAlignment="1">
      <alignment horizontal="center" vertical="center"/>
    </xf>
    <xf numFmtId="187" fontId="44" fillId="0" borderId="11" xfId="28" applyNumberFormat="1" applyFont="1" applyBorder="1" applyAlignment="1">
      <alignment horizontal="center"/>
    </xf>
    <xf numFmtId="187" fontId="44" fillId="0" borderId="23" xfId="28" applyNumberFormat="1" applyFont="1" applyBorder="1" applyAlignment="1"/>
    <xf numFmtId="0" fontId="44" fillId="0" borderId="11" xfId="0" applyFont="1" applyBorder="1"/>
    <xf numFmtId="187" fontId="44" fillId="0" borderId="11" xfId="0" applyNumberFormat="1" applyFont="1" applyBorder="1"/>
    <xf numFmtId="2" fontId="44" fillId="0" borderId="11" xfId="0" applyNumberFormat="1" applyFont="1" applyBorder="1"/>
    <xf numFmtId="0" fontId="46" fillId="0" borderId="0" xfId="0" applyFont="1" applyBorder="1"/>
    <xf numFmtId="0" fontId="46" fillId="0" borderId="24" xfId="0" applyFont="1" applyBorder="1"/>
    <xf numFmtId="2" fontId="46" fillId="0" borderId="12" xfId="0" applyNumberFormat="1" applyFont="1" applyBorder="1"/>
    <xf numFmtId="0" fontId="46" fillId="0" borderId="15" xfId="0" applyFont="1" applyBorder="1"/>
    <xf numFmtId="187" fontId="46" fillId="0" borderId="22" xfId="28" applyNumberFormat="1" applyFont="1" applyBorder="1"/>
    <xf numFmtId="43" fontId="46" fillId="0" borderId="14" xfId="0" applyNumberFormat="1" applyFont="1" applyBorder="1"/>
    <xf numFmtId="0" fontId="46" fillId="0" borderId="26" xfId="0" applyFont="1" applyBorder="1"/>
    <xf numFmtId="0" fontId="46" fillId="0" borderId="10" xfId="0" applyFont="1" applyBorder="1" applyAlignment="1">
      <alignment vertical="top"/>
    </xf>
    <xf numFmtId="187" fontId="44" fillId="0" borderId="23" xfId="0" applyNumberFormat="1" applyFont="1" applyBorder="1"/>
    <xf numFmtId="0" fontId="46" fillId="0" borderId="20" xfId="0" applyFont="1" applyBorder="1"/>
    <xf numFmtId="49" fontId="46" fillId="0" borderId="16" xfId="0" applyNumberFormat="1" applyFont="1" applyBorder="1" applyAlignment="1">
      <alignment horizontal="center" vertical="top"/>
    </xf>
    <xf numFmtId="0" fontId="46" fillId="0" borderId="22" xfId="0" applyFont="1" applyBorder="1"/>
    <xf numFmtId="49" fontId="46" fillId="0" borderId="10" xfId="0" applyNumberFormat="1" applyFont="1" applyBorder="1" applyAlignment="1">
      <alignment horizontal="center" vertical="top"/>
    </xf>
    <xf numFmtId="49" fontId="46" fillId="0" borderId="11" xfId="0" applyNumberFormat="1" applyFont="1" applyBorder="1" applyAlignment="1">
      <alignment horizontal="center" vertical="center"/>
    </xf>
    <xf numFmtId="0" fontId="46" fillId="0" borderId="23" xfId="0" applyFont="1" applyBorder="1"/>
    <xf numFmtId="0" fontId="46" fillId="0" borderId="27" xfId="0" applyFont="1" applyBorder="1" applyAlignment="1">
      <alignment horizontal="center"/>
    </xf>
    <xf numFmtId="0" fontId="46" fillId="0" borderId="28" xfId="0" applyFont="1" applyBorder="1" applyAlignment="1">
      <alignment horizontal="center"/>
    </xf>
    <xf numFmtId="187" fontId="46" fillId="0" borderId="11" xfId="0" applyNumberFormat="1" applyFont="1" applyBorder="1" applyAlignment="1"/>
    <xf numFmtId="187" fontId="46" fillId="0" borderId="23" xfId="0" applyNumberFormat="1" applyFont="1" applyBorder="1" applyAlignment="1"/>
    <xf numFmtId="0" fontId="46" fillId="0" borderId="11" xfId="0" applyFont="1" applyBorder="1" applyAlignment="1"/>
    <xf numFmtId="2" fontId="46" fillId="0" borderId="11" xfId="0" applyNumberFormat="1" applyFont="1" applyBorder="1" applyAlignment="1"/>
    <xf numFmtId="0" fontId="46" fillId="0" borderId="0" xfId="0" applyFont="1" applyBorder="1" applyAlignment="1"/>
    <xf numFmtId="0" fontId="46" fillId="0" borderId="25" xfId="0" applyFont="1" applyBorder="1" applyAlignment="1"/>
    <xf numFmtId="0" fontId="46" fillId="0" borderId="0" xfId="0" applyFont="1" applyAlignment="1"/>
    <xf numFmtId="0" fontId="46" fillId="0" borderId="0" xfId="0" applyFont="1" applyBorder="1" applyAlignment="1">
      <alignment horizontal="center"/>
    </xf>
    <xf numFmtId="187" fontId="46" fillId="0" borderId="0" xfId="0" applyNumberFormat="1" applyFont="1" applyBorder="1"/>
    <xf numFmtId="0" fontId="32" fillId="0" borderId="17" xfId="0" applyFont="1" applyBorder="1" applyAlignment="1">
      <alignment wrapText="1"/>
    </xf>
    <xf numFmtId="0" fontId="32" fillId="0" borderId="17" xfId="0" applyFont="1" applyBorder="1" applyAlignment="1">
      <alignment horizontal="center" wrapText="1"/>
    </xf>
    <xf numFmtId="187" fontId="32" fillId="0" borderId="17" xfId="28" applyNumberFormat="1" applyFont="1" applyBorder="1" applyAlignment="1">
      <alignment wrapText="1"/>
    </xf>
    <xf numFmtId="0" fontId="32" fillId="0" borderId="17" xfId="0" applyFont="1" applyBorder="1" applyAlignment="1">
      <alignment horizontal="center"/>
    </xf>
    <xf numFmtId="2" fontId="32" fillId="0" borderId="17" xfId="0" applyNumberFormat="1" applyFont="1" applyBorder="1" applyAlignment="1">
      <alignment horizontal="center"/>
    </xf>
    <xf numFmtId="187" fontId="32" fillId="0" borderId="17" xfId="28" applyNumberFormat="1" applyFont="1" applyBorder="1" applyAlignment="1">
      <alignment horizontal="center"/>
    </xf>
    <xf numFmtId="0" fontId="32" fillId="0" borderId="17" xfId="0" applyFont="1" applyBorder="1"/>
    <xf numFmtId="0" fontId="31" fillId="0" borderId="19" xfId="0" applyFont="1" applyBorder="1" applyAlignment="1">
      <alignment horizontal="left" wrapText="1"/>
    </xf>
    <xf numFmtId="0" fontId="31" fillId="0" borderId="24" xfId="0" applyFont="1" applyBorder="1" applyAlignment="1">
      <alignment horizontal="left" wrapText="1"/>
    </xf>
    <xf numFmtId="0" fontId="32" fillId="0" borderId="30" xfId="0" applyFont="1" applyBorder="1" applyAlignment="1">
      <alignment wrapText="1"/>
    </xf>
    <xf numFmtId="0" fontId="32" fillId="0" borderId="30" xfId="0" applyFont="1" applyBorder="1" applyAlignment="1">
      <alignment horizontal="center" wrapText="1"/>
    </xf>
    <xf numFmtId="187" fontId="32" fillId="0" borderId="30" xfId="28" applyNumberFormat="1" applyFont="1" applyBorder="1" applyAlignment="1">
      <alignment wrapText="1"/>
    </xf>
    <xf numFmtId="0" fontId="32" fillId="0" borderId="30" xfId="0" applyFont="1" applyBorder="1" applyAlignment="1">
      <alignment horizontal="center"/>
    </xf>
    <xf numFmtId="2" fontId="32" fillId="0" borderId="30" xfId="0" applyNumberFormat="1" applyFont="1" applyBorder="1" applyAlignment="1">
      <alignment horizontal="center"/>
    </xf>
    <xf numFmtId="187" fontId="32" fillId="0" borderId="30" xfId="28" applyNumberFormat="1" applyFont="1" applyBorder="1" applyAlignment="1">
      <alignment horizontal="center"/>
    </xf>
    <xf numFmtId="0" fontId="32" fillId="0" borderId="30" xfId="0" applyFont="1" applyBorder="1"/>
    <xf numFmtId="0" fontId="22" fillId="0" borderId="30" xfId="0" applyFont="1" applyBorder="1"/>
    <xf numFmtId="0" fontId="32" fillId="0" borderId="0" xfId="0" applyFont="1" applyBorder="1" applyAlignment="1">
      <alignment wrapText="1"/>
    </xf>
    <xf numFmtId="0" fontId="32" fillId="0" borderId="0" xfId="0" applyFont="1" applyBorder="1" applyAlignment="1">
      <alignment horizontal="center" wrapText="1"/>
    </xf>
    <xf numFmtId="187" fontId="32" fillId="0" borderId="0" xfId="28" applyNumberFormat="1" applyFont="1" applyBorder="1" applyAlignment="1">
      <alignment wrapText="1"/>
    </xf>
    <xf numFmtId="2" fontId="32" fillId="0" borderId="0" xfId="0" applyNumberFormat="1" applyFont="1" applyBorder="1" applyAlignment="1">
      <alignment horizontal="center"/>
    </xf>
    <xf numFmtId="0" fontId="32" fillId="0" borderId="0" xfId="0" applyFont="1" applyBorder="1"/>
    <xf numFmtId="0" fontId="22" fillId="0" borderId="0" xfId="0" applyFont="1" applyBorder="1"/>
    <xf numFmtId="0" fontId="44" fillId="0" borderId="0" xfId="0" applyFont="1" applyAlignment="1">
      <alignment vertical="center"/>
    </xf>
    <xf numFmtId="0" fontId="44" fillId="0" borderId="0" xfId="0" applyFont="1" applyBorder="1" applyAlignment="1">
      <alignment horizontal="center" vertical="center"/>
    </xf>
    <xf numFmtId="0" fontId="49" fillId="0" borderId="24" xfId="0" applyFont="1" applyBorder="1"/>
    <xf numFmtId="0" fontId="47" fillId="0" borderId="23" xfId="0" applyFont="1" applyBorder="1" applyAlignment="1">
      <alignment horizontal="center" vertical="center"/>
    </xf>
    <xf numFmtId="0" fontId="47" fillId="0" borderId="27" xfId="0" applyFont="1" applyBorder="1" applyAlignment="1">
      <alignment horizontal="center" vertical="center"/>
    </xf>
    <xf numFmtId="0" fontId="47" fillId="0" borderId="28" xfId="0" applyFont="1" applyBorder="1" applyAlignment="1">
      <alignment horizontal="center" vertical="center"/>
    </xf>
    <xf numFmtId="0" fontId="47" fillId="0" borderId="11" xfId="0" applyFont="1" applyBorder="1" applyAlignment="1">
      <alignment horizontal="center" vertical="center"/>
    </xf>
    <xf numFmtId="0" fontId="47" fillId="0" borderId="11" xfId="0" applyFont="1" applyBorder="1" applyAlignment="1">
      <alignment horizontal="center"/>
    </xf>
    <xf numFmtId="49" fontId="45" fillId="0" borderId="17" xfId="0" applyNumberFormat="1" applyFont="1" applyBorder="1" applyAlignment="1">
      <alignment horizontal="justify" vertical="top"/>
    </xf>
    <xf numFmtId="187" fontId="45" fillId="0" borderId="12" xfId="28" applyNumberFormat="1" applyFont="1" applyBorder="1" applyAlignment="1">
      <alignment horizontal="center"/>
    </xf>
    <xf numFmtId="187" fontId="45" fillId="0" borderId="12" xfId="0" applyNumberFormat="1" applyFont="1" applyBorder="1" applyAlignment="1">
      <alignment horizontal="center"/>
    </xf>
    <xf numFmtId="49" fontId="45" fillId="0" borderId="16" xfId="0" applyNumberFormat="1" applyFont="1" applyBorder="1" applyAlignment="1">
      <alignment horizontal="justify" vertical="top"/>
    </xf>
    <xf numFmtId="49" fontId="45" fillId="0" borderId="13" xfId="0" applyNumberFormat="1" applyFont="1" applyBorder="1" applyAlignment="1">
      <alignment horizontal="center" vertical="center"/>
    </xf>
    <xf numFmtId="187" fontId="45" fillId="0" borderId="16" xfId="28" applyNumberFormat="1" applyFont="1" applyBorder="1"/>
    <xf numFmtId="187" fontId="45" fillId="0" borderId="22" xfId="28" applyNumberFormat="1" applyFont="1" applyBorder="1" applyAlignment="1">
      <alignment horizontal="center"/>
    </xf>
    <xf numFmtId="187" fontId="45" fillId="0" borderId="31" xfId="28" applyNumberFormat="1" applyFont="1" applyBorder="1" applyAlignment="1">
      <alignment horizontal="center"/>
    </xf>
    <xf numFmtId="187" fontId="45" fillId="0" borderId="21" xfId="0" applyNumberFormat="1" applyFont="1" applyBorder="1" applyAlignment="1">
      <alignment horizontal="center"/>
    </xf>
    <xf numFmtId="49" fontId="45" fillId="0" borderId="15" xfId="0" applyNumberFormat="1" applyFont="1" applyBorder="1" applyAlignment="1">
      <alignment horizontal="center" vertical="center"/>
    </xf>
    <xf numFmtId="187" fontId="45" fillId="0" borderId="15" xfId="28" applyNumberFormat="1" applyFont="1" applyBorder="1"/>
    <xf numFmtId="187" fontId="45" fillId="0" borderId="15" xfId="28" applyNumberFormat="1" applyFont="1" applyBorder="1" applyAlignment="1">
      <alignment horizontal="center"/>
    </xf>
    <xf numFmtId="187" fontId="45" fillId="0" borderId="15" xfId="28" applyNumberFormat="1" applyFont="1" applyBorder="1" applyAlignment="1">
      <alignment horizontal="center"/>
    </xf>
    <xf numFmtId="0" fontId="49" fillId="0" borderId="10" xfId="0" applyFont="1" applyBorder="1" applyAlignment="1">
      <alignment horizontal="justify" vertical="top"/>
    </xf>
    <xf numFmtId="187" fontId="45" fillId="0" borderId="11" xfId="28" applyNumberFormat="1" applyFont="1" applyBorder="1"/>
    <xf numFmtId="187" fontId="45" fillId="0" borderId="11" xfId="28" applyNumberFormat="1" applyFont="1" applyBorder="1" applyAlignment="1">
      <alignment horizontal="center"/>
    </xf>
    <xf numFmtId="0" fontId="45" fillId="0" borderId="12" xfId="0" applyFont="1" applyBorder="1" applyAlignment="1">
      <alignment horizontal="center"/>
    </xf>
    <xf numFmtId="187" fontId="45" fillId="0" borderId="13" xfId="28" applyNumberFormat="1" applyFont="1" applyBorder="1"/>
    <xf numFmtId="187" fontId="45" fillId="0" borderId="14" xfId="28" applyNumberFormat="1" applyFont="1" applyBorder="1" applyAlignment="1">
      <alignment horizontal="center"/>
    </xf>
    <xf numFmtId="0" fontId="45" fillId="0" borderId="14" xfId="0" applyFont="1" applyBorder="1" applyAlignment="1">
      <alignment horizontal="center"/>
    </xf>
    <xf numFmtId="0" fontId="45" fillId="0" borderId="15" xfId="0" applyFont="1" applyBorder="1" applyAlignment="1">
      <alignment horizontal="center"/>
    </xf>
    <xf numFmtId="0" fontId="45" fillId="0" borderId="10" xfId="0" applyFont="1" applyBorder="1" applyAlignment="1">
      <alignment horizontal="center" vertical="top"/>
    </xf>
    <xf numFmtId="0" fontId="45" fillId="0" borderId="16" xfId="0" applyFont="1" applyBorder="1" applyAlignment="1">
      <alignment horizontal="center"/>
    </xf>
    <xf numFmtId="49" fontId="45" fillId="0" borderId="16" xfId="0" applyNumberFormat="1" applyFont="1" applyBorder="1" applyAlignment="1">
      <alignment horizontal="left"/>
    </xf>
    <xf numFmtId="0" fontId="45" fillId="0" borderId="17" xfId="0" applyFont="1" applyBorder="1" applyAlignment="1">
      <alignment horizontal="center"/>
    </xf>
    <xf numFmtId="0" fontId="50" fillId="0" borderId="23" xfId="0" applyFont="1" applyBorder="1" applyAlignment="1">
      <alignment horizontal="center" vertical="center"/>
    </xf>
    <xf numFmtId="0" fontId="50" fillId="0" borderId="28" xfId="0" applyFont="1" applyBorder="1" applyAlignment="1">
      <alignment horizontal="center" vertical="center"/>
    </xf>
    <xf numFmtId="0" fontId="45" fillId="0" borderId="11" xfId="0" applyFont="1" applyBorder="1" applyAlignment="1">
      <alignment horizontal="center"/>
    </xf>
    <xf numFmtId="0" fontId="31" fillId="0" borderId="19" xfId="0" applyFont="1" applyBorder="1" applyAlignment="1">
      <alignment wrapText="1"/>
    </xf>
    <xf numFmtId="0" fontId="31" fillId="0" borderId="24" xfId="0" applyFont="1" applyBorder="1" applyAlignment="1">
      <alignment wrapText="1"/>
    </xf>
    <xf numFmtId="0" fontId="31" fillId="0" borderId="32" xfId="0" applyFont="1" applyBorder="1" applyAlignment="1">
      <alignment wrapText="1"/>
    </xf>
    <xf numFmtId="0" fontId="35" fillId="0" borderId="30" xfId="0" applyFont="1" applyBorder="1" applyAlignment="1">
      <alignment wrapText="1"/>
    </xf>
    <xf numFmtId="0" fontId="31" fillId="0" borderId="17" xfId="0" applyFont="1" applyBorder="1" applyAlignment="1">
      <alignment wrapText="1"/>
    </xf>
    <xf numFmtId="0" fontId="35" fillId="0" borderId="17" xfId="0" applyFont="1" applyBorder="1" applyAlignment="1">
      <alignment wrapText="1"/>
    </xf>
    <xf numFmtId="0" fontId="31" fillId="0" borderId="10" xfId="0" applyFont="1" applyBorder="1" applyAlignment="1">
      <alignment wrapText="1"/>
    </xf>
    <xf numFmtId="0" fontId="35" fillId="0" borderId="10" xfId="0" applyFont="1" applyBorder="1" applyAlignment="1">
      <alignment wrapText="1"/>
    </xf>
    <xf numFmtId="0" fontId="32" fillId="0" borderId="10" xfId="0" applyFont="1" applyBorder="1" applyAlignment="1">
      <alignment wrapText="1"/>
    </xf>
    <xf numFmtId="0" fontId="32" fillId="0" borderId="10" xfId="0" applyFont="1" applyBorder="1" applyAlignment="1">
      <alignment horizontal="center" wrapText="1"/>
    </xf>
    <xf numFmtId="187" fontId="32" fillId="0" borderId="10" xfId="28" applyNumberFormat="1" applyFont="1" applyBorder="1" applyAlignment="1">
      <alignment wrapText="1"/>
    </xf>
    <xf numFmtId="0" fontId="32" fillId="0" borderId="10" xfId="0" applyFont="1" applyBorder="1" applyAlignment="1">
      <alignment horizontal="center"/>
    </xf>
  </cellXfs>
  <cellStyles count="44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Comma" xfId="28" builtinId="3"/>
    <cellStyle name="Explanatory Text" xfId="29"/>
    <cellStyle name="Good" xfId="30"/>
    <cellStyle name="Heading 1" xfId="31"/>
    <cellStyle name="Heading 2" xfId="32"/>
    <cellStyle name="Heading 3" xfId="33"/>
    <cellStyle name="Heading 4" xfId="34"/>
    <cellStyle name="Input" xfId="35"/>
    <cellStyle name="Linked Cell" xfId="36"/>
    <cellStyle name="Neutral" xfId="37"/>
    <cellStyle name="Normal" xfId="0" builtinId="0"/>
    <cellStyle name="Note" xfId="38"/>
    <cellStyle name="Note 2" xfId="39"/>
    <cellStyle name="Output" xfId="40"/>
    <cellStyle name="Title" xfId="41"/>
    <cellStyle name="Total" xfId="42"/>
    <cellStyle name="Warning Text" xfId="4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6"/>
  <sheetViews>
    <sheetView topLeftCell="A5" zoomScale="120" zoomScaleNormal="120" workbookViewId="0">
      <selection activeCell="H19" sqref="H19"/>
    </sheetView>
  </sheetViews>
  <sheetFormatPr defaultRowHeight="21.75"/>
  <cols>
    <col min="1" max="1" width="5.7109375" style="163" customWidth="1"/>
    <col min="2" max="2" width="20.7109375" style="163" customWidth="1"/>
    <col min="3" max="3" width="12.7109375" style="163" customWidth="1"/>
    <col min="4" max="4" width="7.85546875" style="163" bestFit="1" customWidth="1"/>
    <col min="5" max="5" width="13.140625" style="163" customWidth="1"/>
    <col min="6" max="6" width="7.85546875" style="163" bestFit="1" customWidth="1"/>
    <col min="7" max="7" width="13" style="163" customWidth="1"/>
    <col min="8" max="8" width="7.85546875" style="163" bestFit="1" customWidth="1"/>
    <col min="9" max="9" width="12.28515625" style="163" bestFit="1" customWidth="1"/>
    <col min="10" max="10" width="7.85546875" style="163" bestFit="1" customWidth="1"/>
    <col min="11" max="11" width="10.7109375" style="163" customWidth="1"/>
    <col min="12" max="12" width="7.85546875" style="163" bestFit="1" customWidth="1"/>
    <col min="13" max="13" width="10.7109375" style="163" customWidth="1"/>
    <col min="14" max="15" width="4.28515625" style="163" customWidth="1"/>
    <col min="16" max="16" width="13.7109375" style="163" bestFit="1" customWidth="1"/>
    <col min="17" max="16384" width="9.140625" style="163"/>
  </cols>
  <sheetData>
    <row r="1" spans="1:17" ht="24">
      <c r="B1" s="157" t="s">
        <v>155</v>
      </c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277" t="s">
        <v>0</v>
      </c>
      <c r="Q1" s="176"/>
    </row>
    <row r="2" spans="1:17" ht="24">
      <c r="B2" s="157" t="s">
        <v>1</v>
      </c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6"/>
      <c r="Q2" s="176"/>
    </row>
    <row r="3" spans="1:17" ht="24">
      <c r="B3" s="278" t="s">
        <v>46</v>
      </c>
      <c r="C3" s="278"/>
      <c r="D3" s="278"/>
      <c r="E3" s="278"/>
      <c r="F3" s="278"/>
      <c r="G3" s="278"/>
      <c r="H3" s="278"/>
      <c r="I3" s="278"/>
      <c r="J3" s="278"/>
      <c r="K3" s="278"/>
      <c r="L3" s="278"/>
      <c r="M3" s="278"/>
      <c r="N3" s="278"/>
      <c r="O3" s="278"/>
      <c r="P3" s="194" t="s">
        <v>2</v>
      </c>
      <c r="Q3" s="176"/>
    </row>
    <row r="4" spans="1:17" s="193" customFormat="1" ht="15">
      <c r="B4" s="279"/>
      <c r="C4" s="279"/>
      <c r="D4" s="279"/>
      <c r="E4" s="279"/>
      <c r="F4" s="279"/>
      <c r="G4" s="279"/>
      <c r="H4" s="279"/>
      <c r="I4" s="279"/>
      <c r="J4" s="279"/>
      <c r="K4" s="279"/>
      <c r="L4" s="279"/>
      <c r="M4" s="279"/>
      <c r="N4" s="279"/>
      <c r="O4" s="279"/>
    </row>
    <row r="5" spans="1:17">
      <c r="A5" s="160" t="s">
        <v>187</v>
      </c>
      <c r="B5" s="160" t="s">
        <v>198</v>
      </c>
      <c r="C5" s="160" t="s">
        <v>199</v>
      </c>
      <c r="D5" s="280" t="s">
        <v>200</v>
      </c>
      <c r="E5" s="281"/>
      <c r="F5" s="281"/>
      <c r="G5" s="281"/>
      <c r="H5" s="281"/>
      <c r="I5" s="281"/>
      <c r="J5" s="281"/>
      <c r="K5" s="281"/>
      <c r="L5" s="281"/>
      <c r="M5" s="282"/>
      <c r="N5" s="283" t="s">
        <v>3</v>
      </c>
      <c r="O5" s="283"/>
      <c r="P5" s="283"/>
      <c r="Q5" s="176"/>
    </row>
    <row r="6" spans="1:17">
      <c r="A6" s="164"/>
      <c r="B6" s="164"/>
      <c r="C6" s="164"/>
      <c r="D6" s="161" t="s">
        <v>4</v>
      </c>
      <c r="E6" s="162"/>
      <c r="F6" s="161" t="s">
        <v>5</v>
      </c>
      <c r="G6" s="162"/>
      <c r="H6" s="161" t="s">
        <v>6</v>
      </c>
      <c r="I6" s="162"/>
      <c r="J6" s="161" t="s">
        <v>45</v>
      </c>
      <c r="K6" s="162"/>
      <c r="L6" s="161" t="s">
        <v>55</v>
      </c>
      <c r="M6" s="162"/>
      <c r="N6" s="283"/>
      <c r="O6" s="283"/>
      <c r="P6" s="283"/>
      <c r="Q6" s="176"/>
    </row>
    <row r="7" spans="1:17">
      <c r="A7" s="165"/>
      <c r="B7" s="165"/>
      <c r="C7" s="165"/>
      <c r="D7" s="166" t="s">
        <v>7</v>
      </c>
      <c r="E7" s="166" t="s">
        <v>8</v>
      </c>
      <c r="F7" s="166" t="s">
        <v>7</v>
      </c>
      <c r="G7" s="166" t="s">
        <v>8</v>
      </c>
      <c r="H7" s="166" t="s">
        <v>7</v>
      </c>
      <c r="I7" s="166" t="s">
        <v>8</v>
      </c>
      <c r="J7" s="166" t="s">
        <v>7</v>
      </c>
      <c r="K7" s="166" t="s">
        <v>8</v>
      </c>
      <c r="L7" s="166" t="s">
        <v>7</v>
      </c>
      <c r="M7" s="166" t="s">
        <v>8</v>
      </c>
      <c r="N7" s="284" t="s">
        <v>7</v>
      </c>
      <c r="O7" s="284"/>
      <c r="P7" s="166" t="s">
        <v>8</v>
      </c>
      <c r="Q7" s="176"/>
    </row>
    <row r="8" spans="1:17" ht="18.95" customHeight="1">
      <c r="A8" s="167">
        <v>1</v>
      </c>
      <c r="B8" s="285" t="s">
        <v>147</v>
      </c>
      <c r="C8" s="168" t="s">
        <v>52</v>
      </c>
      <c r="D8" s="169"/>
      <c r="E8" s="169"/>
      <c r="F8" s="169">
        <v>2</v>
      </c>
      <c r="G8" s="169">
        <v>1444800</v>
      </c>
      <c r="H8" s="169"/>
      <c r="I8" s="169"/>
      <c r="J8" s="169"/>
      <c r="K8" s="169"/>
      <c r="L8" s="169"/>
      <c r="M8" s="169"/>
      <c r="N8" s="286">
        <f>D8+F8+H8+J8</f>
        <v>2</v>
      </c>
      <c r="O8" s="286"/>
      <c r="P8" s="287">
        <f>E8+G8+I8+K8+M8</f>
        <v>1444800</v>
      </c>
      <c r="Q8" s="176"/>
    </row>
    <row r="9" spans="1:17" ht="18.95" customHeight="1">
      <c r="A9" s="170"/>
      <c r="B9" s="288"/>
      <c r="C9" s="289" t="s">
        <v>53</v>
      </c>
      <c r="D9" s="290">
        <v>6</v>
      </c>
      <c r="E9" s="290">
        <v>1044450</v>
      </c>
      <c r="F9" s="290">
        <v>15</v>
      </c>
      <c r="G9" s="290">
        <v>2952430</v>
      </c>
      <c r="H9" s="290">
        <v>2</v>
      </c>
      <c r="I9" s="290">
        <v>2314800</v>
      </c>
      <c r="J9" s="290">
        <v>2</v>
      </c>
      <c r="K9" s="290">
        <v>455400</v>
      </c>
      <c r="L9" s="290"/>
      <c r="M9" s="290"/>
      <c r="N9" s="291">
        <f>D9+F9+H9+J9</f>
        <v>25</v>
      </c>
      <c r="O9" s="292"/>
      <c r="P9" s="293">
        <f>E9+G9+I9+K9+M9</f>
        <v>6767080</v>
      </c>
      <c r="Q9" s="176"/>
    </row>
    <row r="10" spans="1:17" ht="18.95" customHeight="1">
      <c r="A10" s="171"/>
      <c r="B10" s="288"/>
      <c r="C10" s="294" t="s">
        <v>54</v>
      </c>
      <c r="D10" s="295"/>
      <c r="E10" s="295"/>
      <c r="F10" s="295">
        <v>1</v>
      </c>
      <c r="G10" s="295">
        <v>437000</v>
      </c>
      <c r="H10" s="295">
        <v>2</v>
      </c>
      <c r="I10" s="295">
        <v>6901120</v>
      </c>
      <c r="J10" s="295"/>
      <c r="K10" s="295"/>
      <c r="L10" s="295"/>
      <c r="M10" s="295"/>
      <c r="N10" s="296">
        <v>3</v>
      </c>
      <c r="O10" s="296"/>
      <c r="P10" s="297">
        <f>G10+I10</f>
        <v>7338120</v>
      </c>
      <c r="Q10" s="176"/>
    </row>
    <row r="11" spans="1:17" ht="18.95" customHeight="1">
      <c r="A11" s="173"/>
      <c r="B11" s="298"/>
      <c r="C11" s="174" t="s">
        <v>50</v>
      </c>
      <c r="D11" s="299">
        <f t="shared" ref="D11:K11" si="0">SUM(D8:D10)</f>
        <v>6</v>
      </c>
      <c r="E11" s="299">
        <f t="shared" si="0"/>
        <v>1044450</v>
      </c>
      <c r="F11" s="299">
        <f t="shared" si="0"/>
        <v>18</v>
      </c>
      <c r="G11" s="299">
        <f t="shared" si="0"/>
        <v>4834230</v>
      </c>
      <c r="H11" s="299">
        <f t="shared" si="0"/>
        <v>4</v>
      </c>
      <c r="I11" s="299">
        <f t="shared" si="0"/>
        <v>9215920</v>
      </c>
      <c r="J11" s="299">
        <f t="shared" si="0"/>
        <v>2</v>
      </c>
      <c r="K11" s="299">
        <f t="shared" si="0"/>
        <v>455400</v>
      </c>
      <c r="L11" s="299"/>
      <c r="M11" s="299"/>
      <c r="N11" s="300">
        <f>D11+F11+H11+J11</f>
        <v>30</v>
      </c>
      <c r="O11" s="300"/>
      <c r="P11" s="287">
        <f>SUM(P8:P10)</f>
        <v>15550000</v>
      </c>
      <c r="Q11" s="176"/>
    </row>
    <row r="12" spans="1:17" ht="18.95" customHeight="1">
      <c r="A12" s="167">
        <v>2</v>
      </c>
      <c r="B12" s="285" t="s">
        <v>58</v>
      </c>
      <c r="C12" s="168" t="s">
        <v>52</v>
      </c>
      <c r="D12" s="169"/>
      <c r="E12" s="169"/>
      <c r="F12" s="169"/>
      <c r="G12" s="169"/>
      <c r="H12" s="169"/>
      <c r="I12" s="169"/>
      <c r="J12" s="169"/>
      <c r="K12" s="169"/>
      <c r="L12" s="169"/>
      <c r="M12" s="169"/>
      <c r="N12" s="286"/>
      <c r="O12" s="286"/>
      <c r="P12" s="301"/>
      <c r="Q12" s="176"/>
    </row>
    <row r="13" spans="1:17" ht="18.95" customHeight="1">
      <c r="A13" s="170"/>
      <c r="B13" s="288"/>
      <c r="C13" s="289" t="s">
        <v>53</v>
      </c>
      <c r="D13" s="302"/>
      <c r="E13" s="302"/>
      <c r="F13" s="302"/>
      <c r="G13" s="302"/>
      <c r="H13" s="302"/>
      <c r="I13" s="302"/>
      <c r="J13" s="302"/>
      <c r="K13" s="302"/>
      <c r="L13" s="302"/>
      <c r="M13" s="302"/>
      <c r="N13" s="303"/>
      <c r="O13" s="303"/>
      <c r="P13" s="304"/>
      <c r="Q13" s="176"/>
    </row>
    <row r="14" spans="1:17" ht="18.95" customHeight="1">
      <c r="A14" s="170"/>
      <c r="B14" s="288"/>
      <c r="C14" s="294" t="s">
        <v>54</v>
      </c>
      <c r="D14" s="295"/>
      <c r="E14" s="295"/>
      <c r="F14" s="295"/>
      <c r="G14" s="295"/>
      <c r="H14" s="295"/>
      <c r="I14" s="295"/>
      <c r="J14" s="295"/>
      <c r="K14" s="295"/>
      <c r="L14" s="295"/>
      <c r="M14" s="295"/>
      <c r="N14" s="296"/>
      <c r="O14" s="296"/>
      <c r="P14" s="305"/>
      <c r="Q14" s="176"/>
    </row>
    <row r="15" spans="1:17" ht="18.95" customHeight="1">
      <c r="A15" s="306"/>
      <c r="B15" s="298"/>
      <c r="C15" s="174" t="s">
        <v>50</v>
      </c>
      <c r="D15" s="299"/>
      <c r="E15" s="299"/>
      <c r="F15" s="299"/>
      <c r="G15" s="299"/>
      <c r="H15" s="299"/>
      <c r="I15" s="299"/>
      <c r="J15" s="299"/>
      <c r="K15" s="299"/>
      <c r="L15" s="299"/>
      <c r="M15" s="299"/>
      <c r="N15" s="300"/>
      <c r="O15" s="300"/>
      <c r="P15" s="301"/>
      <c r="Q15" s="176"/>
    </row>
    <row r="16" spans="1:17" ht="18.95" customHeight="1">
      <c r="A16" s="167">
        <v>3</v>
      </c>
      <c r="B16" s="285" t="s">
        <v>58</v>
      </c>
      <c r="C16" s="168" t="s">
        <v>52</v>
      </c>
      <c r="D16" s="169"/>
      <c r="E16" s="169"/>
      <c r="F16" s="169"/>
      <c r="G16" s="169"/>
      <c r="H16" s="169"/>
      <c r="I16" s="169"/>
      <c r="J16" s="169"/>
      <c r="K16" s="169"/>
      <c r="L16" s="169"/>
      <c r="M16" s="169"/>
      <c r="N16" s="286"/>
      <c r="O16" s="286"/>
      <c r="P16" s="301"/>
      <c r="Q16" s="176"/>
    </row>
    <row r="17" spans="1:17" ht="18.95" customHeight="1">
      <c r="A17" s="170"/>
      <c r="B17" s="288"/>
      <c r="C17" s="289" t="s">
        <v>53</v>
      </c>
      <c r="D17" s="302"/>
      <c r="E17" s="302"/>
      <c r="F17" s="302"/>
      <c r="G17" s="302"/>
      <c r="H17" s="302"/>
      <c r="I17" s="302"/>
      <c r="J17" s="302"/>
      <c r="K17" s="302"/>
      <c r="L17" s="302"/>
      <c r="M17" s="302"/>
      <c r="N17" s="303"/>
      <c r="O17" s="303"/>
      <c r="P17" s="304"/>
      <c r="Q17" s="176"/>
    </row>
    <row r="18" spans="1:17" ht="18.95" customHeight="1">
      <c r="A18" s="170"/>
      <c r="B18" s="288"/>
      <c r="C18" s="294" t="s">
        <v>54</v>
      </c>
      <c r="D18" s="295"/>
      <c r="E18" s="295"/>
      <c r="F18" s="295"/>
      <c r="G18" s="295"/>
      <c r="H18" s="295"/>
      <c r="I18" s="295"/>
      <c r="J18" s="295"/>
      <c r="K18" s="295"/>
      <c r="L18" s="295"/>
      <c r="M18" s="295"/>
      <c r="N18" s="296"/>
      <c r="O18" s="296"/>
      <c r="P18" s="305"/>
      <c r="Q18" s="176"/>
    </row>
    <row r="19" spans="1:17" ht="18.95" customHeight="1">
      <c r="A19" s="306"/>
      <c r="B19" s="298"/>
      <c r="C19" s="174" t="s">
        <v>50</v>
      </c>
      <c r="D19" s="299"/>
      <c r="E19" s="299"/>
      <c r="F19" s="299"/>
      <c r="G19" s="299"/>
      <c r="H19" s="299"/>
      <c r="I19" s="299"/>
      <c r="J19" s="299"/>
      <c r="K19" s="299"/>
      <c r="L19" s="299"/>
      <c r="M19" s="299"/>
      <c r="N19" s="300"/>
      <c r="O19" s="300"/>
      <c r="P19" s="301"/>
      <c r="Q19" s="176"/>
    </row>
    <row r="20" spans="1:17" ht="18.95" customHeight="1">
      <c r="A20" s="172"/>
      <c r="B20" s="307" t="s">
        <v>12</v>
      </c>
      <c r="C20" s="308"/>
      <c r="D20" s="290"/>
      <c r="E20" s="290"/>
      <c r="F20" s="290"/>
      <c r="G20" s="290"/>
      <c r="H20" s="290"/>
      <c r="I20" s="290"/>
      <c r="J20" s="290"/>
      <c r="K20" s="290"/>
      <c r="L20" s="290"/>
      <c r="M20" s="290"/>
      <c r="N20" s="300"/>
      <c r="O20" s="300"/>
      <c r="P20" s="309"/>
      <c r="Q20" s="176"/>
    </row>
    <row r="21" spans="1:17" ht="18.95" customHeight="1">
      <c r="A21" s="310" t="s">
        <v>49</v>
      </c>
      <c r="B21" s="311"/>
      <c r="C21" s="175"/>
      <c r="D21" s="299"/>
      <c r="E21" s="299"/>
      <c r="F21" s="299"/>
      <c r="G21" s="299"/>
      <c r="H21" s="299"/>
      <c r="I21" s="299"/>
      <c r="J21" s="299"/>
      <c r="K21" s="299"/>
      <c r="L21" s="299"/>
      <c r="M21" s="299"/>
      <c r="N21" s="300"/>
      <c r="O21" s="300"/>
      <c r="P21" s="312"/>
      <c r="Q21" s="176"/>
    </row>
    <row r="22" spans="1:17">
      <c r="A22" s="156" t="s">
        <v>188</v>
      </c>
      <c r="Q22" s="176"/>
    </row>
    <row r="23" spans="1:17">
      <c r="A23" s="163" t="s">
        <v>60</v>
      </c>
      <c r="Q23" s="176"/>
    </row>
    <row r="24" spans="1:17" s="178" customFormat="1">
      <c r="B24" s="178" t="s">
        <v>67</v>
      </c>
      <c r="C24" s="177"/>
      <c r="E24" s="177"/>
      <c r="F24" s="179"/>
      <c r="H24" s="179"/>
      <c r="K24" s="177"/>
      <c r="M24" s="177"/>
      <c r="Q24" s="177"/>
    </row>
    <row r="25" spans="1:17" s="178" customFormat="1">
      <c r="B25" s="178" t="s">
        <v>68</v>
      </c>
      <c r="C25" s="177"/>
      <c r="E25" s="177"/>
      <c r="F25" s="177"/>
      <c r="H25" s="177"/>
      <c r="Q25" s="177"/>
    </row>
    <row r="26" spans="1:17" s="178" customFormat="1">
      <c r="B26" s="178" t="s">
        <v>69</v>
      </c>
      <c r="C26" s="177"/>
      <c r="E26" s="177"/>
      <c r="F26" s="177"/>
      <c r="H26" s="177"/>
      <c r="Q26" s="177"/>
    </row>
    <row r="27" spans="1:17">
      <c r="A27" s="163" t="s">
        <v>61</v>
      </c>
      <c r="Q27" s="176"/>
    </row>
    <row r="28" spans="1:17">
      <c r="B28" s="163" t="s">
        <v>63</v>
      </c>
      <c r="Q28" s="176"/>
    </row>
    <row r="29" spans="1:17">
      <c r="B29" s="163" t="s">
        <v>65</v>
      </c>
      <c r="Q29" s="176"/>
    </row>
    <row r="30" spans="1:17">
      <c r="A30" s="176"/>
      <c r="B30" s="176"/>
      <c r="C30" s="176"/>
      <c r="D30" s="176"/>
      <c r="E30" s="176"/>
      <c r="F30" s="176"/>
      <c r="G30" s="176"/>
      <c r="H30" s="176"/>
      <c r="I30" s="176"/>
      <c r="J30" s="176"/>
      <c r="K30" s="176"/>
      <c r="L30" s="176"/>
      <c r="M30" s="176"/>
      <c r="N30" s="176"/>
      <c r="O30" s="176"/>
      <c r="P30" s="176"/>
    </row>
    <row r="31" spans="1:17">
      <c r="A31" s="176"/>
      <c r="B31" s="176"/>
      <c r="C31" s="176"/>
      <c r="D31" s="176"/>
      <c r="E31" s="176"/>
      <c r="F31" s="176"/>
      <c r="G31" s="176"/>
      <c r="H31" s="176"/>
      <c r="I31" s="176"/>
      <c r="J31" s="176"/>
      <c r="K31" s="176"/>
      <c r="L31" s="176"/>
      <c r="M31" s="176"/>
      <c r="N31" s="176"/>
      <c r="O31" s="176"/>
      <c r="P31" s="176"/>
    </row>
    <row r="32" spans="1:17">
      <c r="A32" s="176"/>
      <c r="B32" s="176"/>
      <c r="C32" s="176"/>
      <c r="D32" s="176"/>
      <c r="E32" s="176"/>
      <c r="F32" s="176"/>
      <c r="G32" s="176"/>
      <c r="H32" s="176"/>
      <c r="I32" s="176"/>
      <c r="J32" s="176"/>
      <c r="K32" s="176"/>
      <c r="L32" s="176"/>
      <c r="M32" s="176"/>
      <c r="N32" s="176"/>
      <c r="O32" s="176"/>
      <c r="P32" s="176"/>
    </row>
    <row r="33" spans="1:16">
      <c r="A33" s="176"/>
      <c r="B33" s="176"/>
      <c r="C33" s="176"/>
      <c r="D33" s="176"/>
      <c r="E33" s="176"/>
      <c r="F33" s="176"/>
      <c r="G33" s="176"/>
      <c r="H33" s="176"/>
      <c r="I33" s="176"/>
      <c r="J33" s="176"/>
      <c r="K33" s="176"/>
      <c r="L33" s="176"/>
      <c r="M33" s="176"/>
      <c r="N33" s="176"/>
      <c r="O33" s="176"/>
      <c r="P33" s="176"/>
    </row>
    <row r="34" spans="1:16">
      <c r="A34" s="176"/>
      <c r="B34" s="176"/>
      <c r="C34" s="176"/>
      <c r="D34" s="176"/>
      <c r="E34" s="176"/>
      <c r="F34" s="176"/>
      <c r="G34" s="176"/>
      <c r="H34" s="176"/>
      <c r="I34" s="176"/>
      <c r="J34" s="176"/>
      <c r="K34" s="176"/>
      <c r="L34" s="176"/>
      <c r="M34" s="176"/>
      <c r="N34" s="176"/>
      <c r="O34" s="176"/>
      <c r="P34" s="176"/>
    </row>
    <row r="35" spans="1:16">
      <c r="A35" s="176"/>
      <c r="B35" s="176"/>
      <c r="C35" s="176"/>
      <c r="D35" s="176"/>
      <c r="E35" s="176"/>
      <c r="F35" s="176"/>
      <c r="G35" s="176"/>
      <c r="H35" s="176"/>
      <c r="I35" s="176"/>
      <c r="J35" s="176"/>
      <c r="K35" s="176"/>
      <c r="L35" s="176"/>
      <c r="M35" s="176"/>
      <c r="N35" s="176"/>
      <c r="O35" s="176"/>
      <c r="P35" s="176"/>
    </row>
    <row r="36" spans="1:16">
      <c r="A36" s="176"/>
      <c r="B36" s="176"/>
      <c r="C36" s="176"/>
      <c r="D36" s="176"/>
      <c r="E36" s="176"/>
      <c r="F36" s="176"/>
      <c r="G36" s="176"/>
      <c r="H36" s="176"/>
      <c r="I36" s="176"/>
      <c r="J36" s="176"/>
      <c r="K36" s="176"/>
      <c r="L36" s="176"/>
      <c r="M36" s="176"/>
      <c r="N36" s="176"/>
      <c r="O36" s="176"/>
      <c r="P36" s="176"/>
    </row>
  </sheetData>
  <mergeCells count="35">
    <mergeCell ref="N13:O13"/>
    <mergeCell ref="N14:O14"/>
    <mergeCell ref="N15:O15"/>
    <mergeCell ref="N20:O20"/>
    <mergeCell ref="N21:O21"/>
    <mergeCell ref="N16:O16"/>
    <mergeCell ref="N17:O17"/>
    <mergeCell ref="N18:O18"/>
    <mergeCell ref="N19:O19"/>
    <mergeCell ref="N10:O10"/>
    <mergeCell ref="N11:O11"/>
    <mergeCell ref="N12:O12"/>
    <mergeCell ref="B3:O3"/>
    <mergeCell ref="H6:I6"/>
    <mergeCell ref="J6:K6"/>
    <mergeCell ref="N7:O7"/>
    <mergeCell ref="N8:O8"/>
    <mergeCell ref="N9:O9"/>
    <mergeCell ref="A5:A7"/>
    <mergeCell ref="A8:A11"/>
    <mergeCell ref="A21:B21"/>
    <mergeCell ref="B12:B15"/>
    <mergeCell ref="A12:A15"/>
    <mergeCell ref="B8:B11"/>
    <mergeCell ref="A16:A19"/>
    <mergeCell ref="B16:B19"/>
    <mergeCell ref="B2:O2"/>
    <mergeCell ref="B1:O1"/>
    <mergeCell ref="D5:M5"/>
    <mergeCell ref="B5:B7"/>
    <mergeCell ref="D6:E6"/>
    <mergeCell ref="F6:G6"/>
    <mergeCell ref="C5:C7"/>
    <mergeCell ref="L6:M6"/>
    <mergeCell ref="N5:P6"/>
  </mergeCells>
  <phoneticPr fontId="2" type="noConversion"/>
  <printOptions horizontalCentered="1"/>
  <pageMargins left="0" right="0" top="0.51181102362204722" bottom="0" header="0.27559055118110237" footer="0.15748031496062992"/>
  <pageSetup paperSize="9" scale="8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2"/>
  <sheetViews>
    <sheetView view="pageLayout" topLeftCell="A13" zoomScaleNormal="110" workbookViewId="0">
      <selection activeCell="B81" sqref="B81"/>
    </sheetView>
  </sheetViews>
  <sheetFormatPr defaultRowHeight="21"/>
  <cols>
    <col min="1" max="1" width="6.28515625" style="21" customWidth="1"/>
    <col min="2" max="2" width="57.140625" style="21" customWidth="1"/>
    <col min="3" max="3" width="7.5703125" style="21" customWidth="1"/>
    <col min="4" max="4" width="8.140625" style="58" customWidth="1"/>
    <col min="5" max="5" width="8.42578125" style="21" customWidth="1"/>
    <col min="6" max="6" width="10.5703125" style="21" customWidth="1"/>
    <col min="7" max="7" width="12.28515625" style="21" customWidth="1"/>
    <col min="8" max="8" width="14.85546875" style="41" customWidth="1"/>
    <col min="9" max="9" width="11.85546875" style="58" customWidth="1"/>
    <col min="10" max="10" width="16" style="58" customWidth="1"/>
    <col min="11" max="12" width="15.42578125" style="58" bestFit="1" customWidth="1"/>
    <col min="13" max="13" width="15.42578125" style="21" bestFit="1" customWidth="1"/>
    <col min="14" max="16384" width="9.140625" style="21"/>
  </cols>
  <sheetData>
    <row r="1" spans="1:13" ht="20.25" customHeight="1">
      <c r="A1" s="116" t="s">
        <v>13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</row>
    <row r="2" spans="1:13" ht="24" customHeight="1">
      <c r="A2" s="119" t="s">
        <v>144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</row>
    <row r="3" spans="1:13" ht="24" customHeight="1">
      <c r="A3" s="120" t="s">
        <v>78</v>
      </c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0"/>
    </row>
    <row r="4" spans="1:13" s="22" customFormat="1" ht="21" customHeight="1">
      <c r="A4" s="127" t="s">
        <v>82</v>
      </c>
      <c r="B4" s="127" t="s">
        <v>83</v>
      </c>
      <c r="C4" s="121" t="s">
        <v>84</v>
      </c>
      <c r="D4" s="122"/>
      <c r="E4" s="121" t="s">
        <v>85</v>
      </c>
      <c r="F4" s="123"/>
      <c r="G4" s="122"/>
      <c r="H4" s="124" t="s">
        <v>86</v>
      </c>
      <c r="I4" s="127" t="s">
        <v>87</v>
      </c>
      <c r="J4" s="117" t="s">
        <v>88</v>
      </c>
      <c r="K4" s="117" t="s">
        <v>89</v>
      </c>
      <c r="L4" s="117" t="s">
        <v>90</v>
      </c>
      <c r="M4" s="117" t="s">
        <v>91</v>
      </c>
    </row>
    <row r="5" spans="1:13" s="22" customFormat="1" ht="48" customHeight="1">
      <c r="A5" s="128"/>
      <c r="B5" s="129"/>
      <c r="C5" s="23" t="s">
        <v>14</v>
      </c>
      <c r="D5" s="23" t="s">
        <v>15</v>
      </c>
      <c r="E5" s="23" t="s">
        <v>16</v>
      </c>
      <c r="F5" s="23" t="s">
        <v>17</v>
      </c>
      <c r="G5" s="23" t="s">
        <v>18</v>
      </c>
      <c r="H5" s="125"/>
      <c r="I5" s="118"/>
      <c r="J5" s="126"/>
      <c r="K5" s="118"/>
      <c r="L5" s="118"/>
      <c r="M5" s="118"/>
    </row>
    <row r="6" spans="1:13" ht="23.25" customHeight="1">
      <c r="A6" s="115" t="s">
        <v>79</v>
      </c>
      <c r="B6" s="115"/>
      <c r="C6" s="115"/>
      <c r="D6" s="115"/>
      <c r="E6" s="115"/>
      <c r="F6" s="115"/>
      <c r="G6" s="115"/>
      <c r="H6" s="115"/>
      <c r="I6" s="115"/>
      <c r="J6" s="115"/>
      <c r="K6" s="115"/>
      <c r="L6" s="115"/>
      <c r="M6" s="115"/>
    </row>
    <row r="7" spans="1:13" ht="23.25" customHeight="1">
      <c r="A7" s="115" t="s">
        <v>80</v>
      </c>
      <c r="B7" s="115"/>
      <c r="C7" s="115"/>
      <c r="D7" s="115"/>
      <c r="E7" s="115"/>
      <c r="F7" s="115"/>
      <c r="G7" s="115"/>
      <c r="H7" s="115"/>
      <c r="I7" s="115"/>
      <c r="J7" s="115"/>
      <c r="K7" s="115"/>
      <c r="L7" s="115"/>
      <c r="M7" s="115"/>
    </row>
    <row r="8" spans="1:13">
      <c r="A8" s="24">
        <v>1</v>
      </c>
      <c r="B8" s="53" t="s">
        <v>145</v>
      </c>
      <c r="C8" s="25" t="s">
        <v>81</v>
      </c>
      <c r="D8" s="24">
        <v>216</v>
      </c>
      <c r="E8" s="25"/>
      <c r="F8" s="25"/>
      <c r="G8" s="25" t="s">
        <v>167</v>
      </c>
      <c r="H8" s="38">
        <v>78200</v>
      </c>
      <c r="I8" s="24">
        <v>2</v>
      </c>
      <c r="J8" s="24" t="s">
        <v>146</v>
      </c>
      <c r="K8" s="24">
        <v>1</v>
      </c>
      <c r="L8" s="24">
        <v>2</v>
      </c>
      <c r="M8" s="24">
        <v>2</v>
      </c>
    </row>
    <row r="9" spans="1:13">
      <c r="A9" s="24">
        <v>2</v>
      </c>
      <c r="B9" s="18" t="s">
        <v>93</v>
      </c>
      <c r="C9" s="25" t="s">
        <v>81</v>
      </c>
      <c r="D9" s="24">
        <v>80</v>
      </c>
      <c r="E9" s="25"/>
      <c r="F9" s="25"/>
      <c r="G9" s="25" t="s">
        <v>171</v>
      </c>
      <c r="H9" s="38">
        <v>96000</v>
      </c>
      <c r="I9" s="24">
        <v>2</v>
      </c>
      <c r="J9" s="24" t="s">
        <v>146</v>
      </c>
      <c r="K9" s="24">
        <v>1</v>
      </c>
      <c r="L9" s="24">
        <v>2</v>
      </c>
      <c r="M9" s="24">
        <v>2</v>
      </c>
    </row>
    <row r="10" spans="1:13">
      <c r="A10" s="112" t="s">
        <v>94</v>
      </c>
      <c r="B10" s="113" t="s">
        <v>94</v>
      </c>
      <c r="C10" s="113" t="s">
        <v>94</v>
      </c>
      <c r="D10" s="113" t="s">
        <v>94</v>
      </c>
      <c r="E10" s="113" t="s">
        <v>94</v>
      </c>
      <c r="F10" s="113" t="s">
        <v>94</v>
      </c>
      <c r="G10" s="113" t="s">
        <v>94</v>
      </c>
      <c r="H10" s="113" t="s">
        <v>94</v>
      </c>
      <c r="I10" s="113" t="s">
        <v>94</v>
      </c>
      <c r="J10" s="113" t="s">
        <v>94</v>
      </c>
      <c r="K10" s="113" t="s">
        <v>94</v>
      </c>
      <c r="L10" s="113" t="s">
        <v>94</v>
      </c>
      <c r="M10" s="114" t="s">
        <v>94</v>
      </c>
    </row>
    <row r="11" spans="1:13">
      <c r="A11" s="112" t="s">
        <v>95</v>
      </c>
      <c r="B11" s="113" t="s">
        <v>95</v>
      </c>
      <c r="C11" s="113" t="s">
        <v>95</v>
      </c>
      <c r="D11" s="113" t="s">
        <v>95</v>
      </c>
      <c r="E11" s="113" t="s">
        <v>95</v>
      </c>
      <c r="F11" s="113" t="s">
        <v>95</v>
      </c>
      <c r="G11" s="113" t="s">
        <v>95</v>
      </c>
      <c r="H11" s="113" t="s">
        <v>95</v>
      </c>
      <c r="I11" s="113" t="s">
        <v>95</v>
      </c>
      <c r="J11" s="113" t="s">
        <v>95</v>
      </c>
      <c r="K11" s="113" t="s">
        <v>95</v>
      </c>
      <c r="L11" s="113" t="s">
        <v>95</v>
      </c>
      <c r="M11" s="114" t="s">
        <v>95</v>
      </c>
    </row>
    <row r="12" spans="1:13">
      <c r="A12" s="24"/>
      <c r="B12" s="19" t="s">
        <v>96</v>
      </c>
      <c r="C12" s="25" t="s">
        <v>81</v>
      </c>
      <c r="D12" s="24">
        <v>50</v>
      </c>
      <c r="E12" s="25"/>
      <c r="F12" s="25"/>
      <c r="G12" s="84" t="s">
        <v>172</v>
      </c>
      <c r="H12" s="38">
        <v>38100</v>
      </c>
      <c r="I12" s="24">
        <v>2</v>
      </c>
      <c r="J12" s="24" t="s">
        <v>146</v>
      </c>
      <c r="K12" s="24">
        <v>2</v>
      </c>
      <c r="L12" s="24">
        <v>2</v>
      </c>
      <c r="M12" s="24">
        <v>1</v>
      </c>
    </row>
    <row r="13" spans="1:13" ht="21" customHeight="1">
      <c r="A13" s="112" t="s">
        <v>97</v>
      </c>
      <c r="B13" s="113" t="s">
        <v>95</v>
      </c>
      <c r="C13" s="113" t="s">
        <v>95</v>
      </c>
      <c r="D13" s="113" t="s">
        <v>95</v>
      </c>
      <c r="E13" s="113" t="s">
        <v>95</v>
      </c>
      <c r="F13" s="113" t="s">
        <v>95</v>
      </c>
      <c r="G13" s="113" t="s">
        <v>95</v>
      </c>
      <c r="H13" s="113" t="s">
        <v>95</v>
      </c>
      <c r="I13" s="113" t="s">
        <v>95</v>
      </c>
      <c r="J13" s="113" t="s">
        <v>95</v>
      </c>
      <c r="K13" s="113" t="s">
        <v>95</v>
      </c>
      <c r="L13" s="113" t="s">
        <v>95</v>
      </c>
      <c r="M13" s="114" t="s">
        <v>95</v>
      </c>
    </row>
    <row r="14" spans="1:13">
      <c r="A14" s="24"/>
      <c r="B14" s="20" t="s">
        <v>98</v>
      </c>
      <c r="C14" s="25" t="s">
        <v>81</v>
      </c>
      <c r="D14" s="24">
        <v>58</v>
      </c>
      <c r="E14" s="25"/>
      <c r="F14" s="25"/>
      <c r="G14" s="25" t="s">
        <v>157</v>
      </c>
      <c r="H14" s="38">
        <v>147900</v>
      </c>
      <c r="I14" s="24">
        <v>2</v>
      </c>
      <c r="J14" s="24" t="s">
        <v>146</v>
      </c>
      <c r="K14" s="24">
        <v>2</v>
      </c>
      <c r="L14" s="24">
        <v>2</v>
      </c>
      <c r="M14" s="24">
        <v>3</v>
      </c>
    </row>
    <row r="15" spans="1:13">
      <c r="A15" s="24"/>
      <c r="B15" s="20" t="s">
        <v>99</v>
      </c>
      <c r="C15" s="25" t="s">
        <v>81</v>
      </c>
      <c r="D15" s="24">
        <v>60</v>
      </c>
      <c r="E15" s="64">
        <v>1</v>
      </c>
      <c r="F15" s="25" t="s">
        <v>159</v>
      </c>
      <c r="G15" s="25" t="s">
        <v>158</v>
      </c>
      <c r="H15" s="38">
        <v>91500</v>
      </c>
      <c r="I15" s="24">
        <v>2</v>
      </c>
      <c r="J15" s="24" t="s">
        <v>146</v>
      </c>
      <c r="K15" s="24">
        <v>2</v>
      </c>
      <c r="L15" s="24">
        <v>2</v>
      </c>
      <c r="M15" s="24">
        <v>3</v>
      </c>
    </row>
    <row r="16" spans="1:13" ht="21" customHeight="1">
      <c r="A16" s="112" t="s">
        <v>100</v>
      </c>
      <c r="B16" s="113" t="s">
        <v>95</v>
      </c>
      <c r="C16" s="113" t="s">
        <v>95</v>
      </c>
      <c r="D16" s="113" t="s">
        <v>95</v>
      </c>
      <c r="E16" s="113" t="s">
        <v>95</v>
      </c>
      <c r="F16" s="113" t="s">
        <v>95</v>
      </c>
      <c r="G16" s="113" t="s">
        <v>95</v>
      </c>
      <c r="H16" s="113" t="s">
        <v>95</v>
      </c>
      <c r="I16" s="113" t="s">
        <v>95</v>
      </c>
      <c r="J16" s="113" t="s">
        <v>95</v>
      </c>
      <c r="K16" s="113" t="s">
        <v>95</v>
      </c>
      <c r="L16" s="113" t="s">
        <v>95</v>
      </c>
      <c r="M16" s="114" t="s">
        <v>95</v>
      </c>
    </row>
    <row r="17" spans="1:13">
      <c r="A17" s="24"/>
      <c r="B17" s="20" t="s">
        <v>101</v>
      </c>
      <c r="C17" s="25" t="s">
        <v>81</v>
      </c>
      <c r="D17" s="24">
        <v>25</v>
      </c>
      <c r="E17" s="24">
        <v>1</v>
      </c>
      <c r="F17" s="24" t="s">
        <v>169</v>
      </c>
      <c r="G17" s="25" t="s">
        <v>160</v>
      </c>
      <c r="H17" s="38">
        <v>68750</v>
      </c>
      <c r="I17" s="24">
        <v>2</v>
      </c>
      <c r="J17" s="24" t="s">
        <v>146</v>
      </c>
      <c r="K17" s="24">
        <v>2</v>
      </c>
      <c r="L17" s="24">
        <v>2</v>
      </c>
      <c r="M17" s="24">
        <v>1</v>
      </c>
    </row>
    <row r="18" spans="1:13" ht="21" customHeight="1">
      <c r="A18" s="112" t="s">
        <v>102</v>
      </c>
      <c r="B18" s="113" t="s">
        <v>95</v>
      </c>
      <c r="C18" s="113" t="s">
        <v>95</v>
      </c>
      <c r="D18" s="113" t="s">
        <v>95</v>
      </c>
      <c r="E18" s="113" t="s">
        <v>95</v>
      </c>
      <c r="F18" s="113" t="s">
        <v>95</v>
      </c>
      <c r="G18" s="113" t="s">
        <v>95</v>
      </c>
      <c r="H18" s="113" t="s">
        <v>95</v>
      </c>
      <c r="I18" s="113" t="s">
        <v>95</v>
      </c>
      <c r="J18" s="113" t="s">
        <v>95</v>
      </c>
      <c r="K18" s="113" t="s">
        <v>95</v>
      </c>
      <c r="L18" s="113" t="s">
        <v>95</v>
      </c>
      <c r="M18" s="114" t="s">
        <v>95</v>
      </c>
    </row>
    <row r="19" spans="1:13">
      <c r="A19" s="24"/>
      <c r="B19" s="37" t="s">
        <v>103</v>
      </c>
      <c r="C19" s="25" t="s">
        <v>104</v>
      </c>
      <c r="D19" s="24">
        <v>20</v>
      </c>
      <c r="E19" s="25"/>
      <c r="F19" s="25"/>
      <c r="G19" s="25" t="s">
        <v>161</v>
      </c>
      <c r="H19" s="38">
        <v>2018800</v>
      </c>
      <c r="I19" s="24">
        <v>2</v>
      </c>
      <c r="J19" s="24" t="s">
        <v>146</v>
      </c>
      <c r="K19" s="24">
        <v>3</v>
      </c>
      <c r="L19" s="24">
        <v>2</v>
      </c>
      <c r="M19" s="24">
        <v>1</v>
      </c>
    </row>
    <row r="20" spans="1:13">
      <c r="A20" s="112" t="s">
        <v>105</v>
      </c>
      <c r="B20" s="113" t="s">
        <v>95</v>
      </c>
      <c r="C20" s="113" t="s">
        <v>95</v>
      </c>
      <c r="D20" s="113" t="s">
        <v>95</v>
      </c>
      <c r="E20" s="113" t="s">
        <v>95</v>
      </c>
      <c r="F20" s="113" t="s">
        <v>95</v>
      </c>
      <c r="G20" s="113" t="s">
        <v>95</v>
      </c>
      <c r="H20" s="113" t="s">
        <v>95</v>
      </c>
      <c r="I20" s="113" t="s">
        <v>95</v>
      </c>
      <c r="J20" s="113" t="s">
        <v>95</v>
      </c>
      <c r="K20" s="113" t="s">
        <v>95</v>
      </c>
      <c r="L20" s="113" t="s">
        <v>95</v>
      </c>
      <c r="M20" s="114" t="s">
        <v>95</v>
      </c>
    </row>
    <row r="21" spans="1:13">
      <c r="A21" s="24"/>
      <c r="B21" s="59" t="s">
        <v>106</v>
      </c>
      <c r="C21" s="25"/>
      <c r="D21" s="24"/>
      <c r="E21" s="25"/>
      <c r="F21" s="25"/>
      <c r="G21" s="25"/>
      <c r="H21" s="38"/>
      <c r="I21" s="24"/>
      <c r="J21" s="24"/>
      <c r="K21" s="24"/>
      <c r="L21" s="24"/>
      <c r="M21" s="25"/>
    </row>
    <row r="22" spans="1:13">
      <c r="A22" s="24"/>
      <c r="B22" s="20" t="s">
        <v>107</v>
      </c>
      <c r="C22" s="25" t="s">
        <v>81</v>
      </c>
      <c r="D22" s="24">
        <v>52</v>
      </c>
      <c r="E22" s="25"/>
      <c r="F22" s="25"/>
      <c r="G22" s="82" t="s">
        <v>162</v>
      </c>
      <c r="H22" s="38">
        <v>145800</v>
      </c>
      <c r="I22" s="24">
        <v>2</v>
      </c>
      <c r="J22" s="24" t="s">
        <v>146</v>
      </c>
      <c r="K22" s="24">
        <v>2</v>
      </c>
      <c r="L22" s="24">
        <v>2</v>
      </c>
      <c r="M22" s="24">
        <v>1</v>
      </c>
    </row>
    <row r="23" spans="1:13">
      <c r="A23" s="24"/>
      <c r="B23" s="20" t="s">
        <v>108</v>
      </c>
      <c r="C23" s="25" t="s">
        <v>81</v>
      </c>
      <c r="D23" s="24">
        <v>25</v>
      </c>
      <c r="E23" s="25"/>
      <c r="F23" s="25"/>
      <c r="G23" s="25" t="s">
        <v>163</v>
      </c>
      <c r="H23" s="38">
        <v>42430</v>
      </c>
      <c r="I23" s="24">
        <v>2</v>
      </c>
      <c r="J23" s="24" t="s">
        <v>146</v>
      </c>
      <c r="K23" s="24">
        <v>2</v>
      </c>
      <c r="L23" s="24">
        <v>2</v>
      </c>
      <c r="M23" s="24">
        <v>1</v>
      </c>
    </row>
    <row r="24" spans="1:13">
      <c r="A24" s="24"/>
      <c r="B24" s="20" t="s">
        <v>109</v>
      </c>
      <c r="C24" s="25" t="s">
        <v>81</v>
      </c>
      <c r="D24" s="24">
        <v>75</v>
      </c>
      <c r="E24" s="25"/>
      <c r="F24" s="25"/>
      <c r="G24" s="25" t="s">
        <v>164</v>
      </c>
      <c r="H24" s="38">
        <v>48250</v>
      </c>
      <c r="I24" s="24">
        <v>2</v>
      </c>
      <c r="J24" s="24" t="s">
        <v>146</v>
      </c>
      <c r="K24" s="24">
        <v>2</v>
      </c>
      <c r="L24" s="24">
        <v>2</v>
      </c>
      <c r="M24" s="24">
        <v>1</v>
      </c>
    </row>
    <row r="25" spans="1:13">
      <c r="A25" s="24"/>
      <c r="B25" s="51" t="s">
        <v>110</v>
      </c>
      <c r="C25" s="25" t="s">
        <v>81</v>
      </c>
      <c r="D25" s="24">
        <v>40</v>
      </c>
      <c r="E25" s="25"/>
      <c r="F25" s="25"/>
      <c r="G25" s="53" t="s">
        <v>165</v>
      </c>
      <c r="H25" s="38">
        <v>184400</v>
      </c>
      <c r="I25" s="24">
        <v>2</v>
      </c>
      <c r="J25" s="24" t="s">
        <v>146</v>
      </c>
      <c r="K25" s="24">
        <v>2</v>
      </c>
      <c r="L25" s="24">
        <v>2</v>
      </c>
      <c r="M25" s="24">
        <v>1</v>
      </c>
    </row>
    <row r="26" spans="1:13" ht="21" customHeight="1">
      <c r="A26" s="112" t="s">
        <v>111</v>
      </c>
      <c r="B26" s="113" t="s">
        <v>95</v>
      </c>
      <c r="C26" s="113" t="s">
        <v>95</v>
      </c>
      <c r="D26" s="113" t="s">
        <v>95</v>
      </c>
      <c r="E26" s="113" t="s">
        <v>95</v>
      </c>
      <c r="F26" s="113" t="s">
        <v>95</v>
      </c>
      <c r="G26" s="113" t="s">
        <v>95</v>
      </c>
      <c r="H26" s="113" t="s">
        <v>95</v>
      </c>
      <c r="I26" s="113" t="s">
        <v>95</v>
      </c>
      <c r="J26" s="113" t="s">
        <v>95</v>
      </c>
      <c r="K26" s="113" t="s">
        <v>95</v>
      </c>
      <c r="L26" s="113" t="s">
        <v>95</v>
      </c>
      <c r="M26" s="114" t="s">
        <v>95</v>
      </c>
    </row>
    <row r="27" spans="1:13">
      <c r="A27" s="24"/>
      <c r="B27" s="44" t="s">
        <v>112</v>
      </c>
      <c r="C27" s="25" t="s">
        <v>113</v>
      </c>
      <c r="D27" s="24">
        <v>250</v>
      </c>
      <c r="E27" s="25"/>
      <c r="F27" s="25"/>
      <c r="G27" s="25" t="s">
        <v>166</v>
      </c>
      <c r="H27" s="38">
        <v>588900</v>
      </c>
      <c r="I27" s="24">
        <v>2</v>
      </c>
      <c r="J27" s="24" t="s">
        <v>146</v>
      </c>
      <c r="K27" s="24">
        <v>2</v>
      </c>
      <c r="L27" s="24">
        <v>2</v>
      </c>
      <c r="M27" s="24">
        <v>1</v>
      </c>
    </row>
    <row r="28" spans="1:13">
      <c r="A28" s="112" t="s">
        <v>114</v>
      </c>
      <c r="B28" s="113" t="s">
        <v>95</v>
      </c>
      <c r="C28" s="113" t="s">
        <v>95</v>
      </c>
      <c r="D28" s="113" t="s">
        <v>95</v>
      </c>
      <c r="E28" s="113" t="s">
        <v>95</v>
      </c>
      <c r="F28" s="113" t="s">
        <v>95</v>
      </c>
      <c r="G28" s="113" t="s">
        <v>95</v>
      </c>
      <c r="H28" s="113" t="s">
        <v>95</v>
      </c>
      <c r="I28" s="113" t="s">
        <v>95</v>
      </c>
      <c r="J28" s="113" t="s">
        <v>95</v>
      </c>
      <c r="K28" s="113" t="s">
        <v>95</v>
      </c>
      <c r="L28" s="113" t="s">
        <v>95</v>
      </c>
      <c r="M28" s="114" t="s">
        <v>95</v>
      </c>
    </row>
    <row r="29" spans="1:13">
      <c r="A29" s="24"/>
      <c r="B29" s="44" t="s">
        <v>115</v>
      </c>
      <c r="C29" s="25" t="s">
        <v>104</v>
      </c>
      <c r="D29" s="24">
        <v>1</v>
      </c>
      <c r="E29" s="25">
        <v>4</v>
      </c>
      <c r="F29" s="82" t="s">
        <v>173</v>
      </c>
      <c r="G29" s="25" t="s">
        <v>158</v>
      </c>
      <c r="H29" s="38">
        <v>70500</v>
      </c>
      <c r="I29" s="24">
        <v>2</v>
      </c>
      <c r="J29" s="24" t="s">
        <v>146</v>
      </c>
      <c r="K29" s="24">
        <v>2</v>
      </c>
      <c r="L29" s="24">
        <v>2</v>
      </c>
      <c r="M29" s="24">
        <v>1</v>
      </c>
    </row>
    <row r="30" spans="1:13">
      <c r="A30" s="112" t="s">
        <v>116</v>
      </c>
      <c r="B30" s="113" t="s">
        <v>95</v>
      </c>
      <c r="C30" s="113" t="s">
        <v>95</v>
      </c>
      <c r="D30" s="113" t="s">
        <v>95</v>
      </c>
      <c r="E30" s="113" t="s">
        <v>95</v>
      </c>
      <c r="F30" s="113" t="s">
        <v>95</v>
      </c>
      <c r="G30" s="113" t="s">
        <v>95</v>
      </c>
      <c r="H30" s="113" t="s">
        <v>95</v>
      </c>
      <c r="I30" s="113" t="s">
        <v>95</v>
      </c>
      <c r="J30" s="113" t="s">
        <v>95</v>
      </c>
      <c r="K30" s="113" t="s">
        <v>95</v>
      </c>
      <c r="L30" s="113" t="s">
        <v>95</v>
      </c>
      <c r="M30" s="114" t="s">
        <v>95</v>
      </c>
    </row>
    <row r="31" spans="1:13">
      <c r="A31" s="24"/>
      <c r="B31" s="20" t="s">
        <v>117</v>
      </c>
      <c r="C31" s="25" t="s">
        <v>118</v>
      </c>
      <c r="D31" s="24">
        <v>60000</v>
      </c>
      <c r="E31" s="25"/>
      <c r="F31" s="25"/>
      <c r="G31" s="25" t="s">
        <v>167</v>
      </c>
      <c r="H31" s="38">
        <v>296000</v>
      </c>
      <c r="I31" s="24">
        <v>2</v>
      </c>
      <c r="J31" s="24" t="s">
        <v>146</v>
      </c>
      <c r="K31" s="24">
        <v>3</v>
      </c>
      <c r="L31" s="24">
        <v>4</v>
      </c>
      <c r="M31" s="24">
        <v>5</v>
      </c>
    </row>
    <row r="32" spans="1:13">
      <c r="A32" s="112" t="s">
        <v>119</v>
      </c>
      <c r="B32" s="113"/>
      <c r="C32" s="113"/>
      <c r="D32" s="113"/>
      <c r="E32" s="113"/>
      <c r="F32" s="113"/>
      <c r="G32" s="113"/>
      <c r="H32" s="113"/>
      <c r="I32" s="113"/>
      <c r="J32" s="113"/>
      <c r="K32" s="113"/>
      <c r="L32" s="113"/>
      <c r="M32" s="114"/>
    </row>
    <row r="33" spans="1:13">
      <c r="A33" s="112" t="s">
        <v>120</v>
      </c>
      <c r="B33" s="113"/>
      <c r="C33" s="113"/>
      <c r="D33" s="113"/>
      <c r="E33" s="113"/>
      <c r="F33" s="113"/>
      <c r="G33" s="113"/>
      <c r="H33" s="113"/>
      <c r="I33" s="113"/>
      <c r="J33" s="113"/>
      <c r="K33" s="113"/>
      <c r="L33" s="113"/>
      <c r="M33" s="114"/>
    </row>
    <row r="34" spans="1:13" ht="28.5">
      <c r="A34" s="45"/>
      <c r="B34" s="52" t="s">
        <v>121</v>
      </c>
      <c r="C34" s="46" t="s">
        <v>81</v>
      </c>
      <c r="D34" s="55">
        <v>360</v>
      </c>
      <c r="E34" s="46"/>
      <c r="F34" s="46"/>
      <c r="G34" s="83" t="s">
        <v>168</v>
      </c>
      <c r="H34" s="47">
        <v>205400</v>
      </c>
      <c r="I34" s="55">
        <v>2</v>
      </c>
      <c r="J34" s="24" t="s">
        <v>146</v>
      </c>
      <c r="K34" s="55">
        <v>4</v>
      </c>
      <c r="L34" s="55">
        <v>1</v>
      </c>
      <c r="M34" s="55">
        <v>5</v>
      </c>
    </row>
    <row r="35" spans="1:13">
      <c r="A35" s="112" t="s">
        <v>122</v>
      </c>
      <c r="B35" s="113"/>
      <c r="C35" s="113"/>
      <c r="D35" s="113"/>
      <c r="E35" s="113"/>
      <c r="F35" s="113"/>
      <c r="G35" s="113"/>
      <c r="H35" s="113"/>
      <c r="I35" s="113"/>
      <c r="J35" s="113"/>
      <c r="K35" s="113"/>
      <c r="L35" s="113"/>
      <c r="M35" s="114"/>
    </row>
    <row r="36" spans="1:13">
      <c r="A36" s="112" t="s">
        <v>123</v>
      </c>
      <c r="B36" s="113"/>
      <c r="C36" s="113"/>
      <c r="D36" s="113"/>
      <c r="E36" s="113"/>
      <c r="F36" s="113"/>
      <c r="G36" s="113"/>
      <c r="H36" s="113"/>
      <c r="I36" s="113"/>
      <c r="J36" s="113"/>
      <c r="K36" s="113"/>
      <c r="L36" s="113"/>
      <c r="M36" s="114"/>
    </row>
    <row r="37" spans="1:13">
      <c r="A37" s="317"/>
      <c r="B37" s="318" t="s">
        <v>124</v>
      </c>
      <c r="C37" s="254" t="s">
        <v>81</v>
      </c>
      <c r="D37" s="255">
        <v>500</v>
      </c>
      <c r="E37" s="254"/>
      <c r="F37" s="254"/>
      <c r="G37" s="254" t="s">
        <v>167</v>
      </c>
      <c r="H37" s="256">
        <v>250000</v>
      </c>
      <c r="I37" s="255">
        <v>2</v>
      </c>
      <c r="J37" s="257" t="s">
        <v>146</v>
      </c>
      <c r="K37" s="255">
        <v>4</v>
      </c>
      <c r="L37" s="255">
        <v>3</v>
      </c>
      <c r="M37" s="255">
        <v>4</v>
      </c>
    </row>
    <row r="38" spans="1:13">
      <c r="A38" s="319"/>
      <c r="B38" s="320"/>
      <c r="C38" s="321"/>
      <c r="D38" s="322"/>
      <c r="E38" s="321"/>
      <c r="F38" s="321"/>
      <c r="G38" s="321"/>
      <c r="H38" s="323"/>
      <c r="I38" s="322"/>
      <c r="J38" s="324"/>
      <c r="K38" s="322"/>
      <c r="L38" s="322"/>
      <c r="M38" s="322"/>
    </row>
    <row r="39" spans="1:13">
      <c r="A39" s="102"/>
      <c r="B39" s="316"/>
      <c r="C39" s="263"/>
      <c r="D39" s="264"/>
      <c r="E39" s="263"/>
      <c r="F39" s="263"/>
      <c r="G39" s="263"/>
      <c r="H39" s="265"/>
      <c r="I39" s="264"/>
      <c r="J39" s="266"/>
      <c r="K39" s="264"/>
      <c r="L39" s="264"/>
      <c r="M39" s="264"/>
    </row>
    <row r="40" spans="1:13" s="269" customFormat="1" ht="24" customHeight="1">
      <c r="A40" s="313" t="s">
        <v>125</v>
      </c>
      <c r="B40" s="314"/>
      <c r="C40" s="314"/>
      <c r="D40" s="314"/>
      <c r="E40" s="314"/>
      <c r="F40" s="314"/>
      <c r="G40" s="314"/>
      <c r="H40" s="314"/>
      <c r="I40" s="314"/>
      <c r="J40" s="314"/>
      <c r="K40" s="314"/>
      <c r="L40" s="314"/>
      <c r="M40" s="315"/>
    </row>
    <row r="41" spans="1:13">
      <c r="A41" s="112" t="s">
        <v>126</v>
      </c>
      <c r="B41" s="113"/>
      <c r="C41" s="113"/>
      <c r="D41" s="113"/>
      <c r="E41" s="113"/>
      <c r="F41" s="113"/>
      <c r="G41" s="113"/>
      <c r="H41" s="113"/>
      <c r="I41" s="113"/>
      <c r="J41" s="113"/>
      <c r="K41" s="113"/>
      <c r="L41" s="113"/>
      <c r="M41" s="114"/>
    </row>
    <row r="42" spans="1:13">
      <c r="A42" s="45"/>
      <c r="B42" s="52" t="s">
        <v>127</v>
      </c>
      <c r="C42" s="46" t="s">
        <v>128</v>
      </c>
      <c r="D42" s="55">
        <v>1</v>
      </c>
      <c r="E42" s="46"/>
      <c r="F42" s="46"/>
      <c r="G42" s="46" t="s">
        <v>167</v>
      </c>
      <c r="H42" s="47">
        <v>3000</v>
      </c>
      <c r="I42" s="55">
        <v>2</v>
      </c>
      <c r="J42" s="24" t="s">
        <v>146</v>
      </c>
      <c r="K42" s="55">
        <v>2</v>
      </c>
      <c r="L42" s="55">
        <v>4</v>
      </c>
      <c r="M42" s="55">
        <v>2</v>
      </c>
    </row>
    <row r="43" spans="1:13" ht="21" customHeight="1">
      <c r="A43" s="112" t="s">
        <v>129</v>
      </c>
      <c r="B43" s="113"/>
      <c r="C43" s="113"/>
      <c r="D43" s="113"/>
      <c r="E43" s="113"/>
      <c r="F43" s="113"/>
      <c r="G43" s="113"/>
      <c r="H43" s="113"/>
      <c r="I43" s="113"/>
      <c r="J43" s="113"/>
      <c r="K43" s="113"/>
      <c r="L43" s="113"/>
      <c r="M43" s="114"/>
    </row>
    <row r="44" spans="1:13">
      <c r="A44" s="112" t="s">
        <v>130</v>
      </c>
      <c r="B44" s="113"/>
      <c r="C44" s="113"/>
      <c r="D44" s="113"/>
      <c r="E44" s="113"/>
      <c r="F44" s="113"/>
      <c r="G44" s="113"/>
      <c r="H44" s="113"/>
      <c r="I44" s="113"/>
      <c r="J44" s="113"/>
      <c r="K44" s="113"/>
      <c r="L44" s="113"/>
      <c r="M44" s="114"/>
    </row>
    <row r="45" spans="1:13">
      <c r="A45" s="45"/>
      <c r="B45" s="52" t="s">
        <v>131</v>
      </c>
      <c r="C45" s="46" t="s">
        <v>132</v>
      </c>
      <c r="D45" s="55">
        <v>2</v>
      </c>
      <c r="E45" s="46"/>
      <c r="F45" s="46"/>
      <c r="G45" s="83" t="s">
        <v>170</v>
      </c>
      <c r="H45" s="47">
        <v>94000</v>
      </c>
      <c r="I45" s="55">
        <v>2</v>
      </c>
      <c r="J45" s="24" t="s">
        <v>146</v>
      </c>
      <c r="K45" s="55">
        <v>1</v>
      </c>
      <c r="L45" s="55">
        <v>2</v>
      </c>
      <c r="M45" s="55">
        <v>3</v>
      </c>
    </row>
    <row r="46" spans="1:13" ht="21" customHeight="1">
      <c r="A46" s="112" t="s">
        <v>133</v>
      </c>
      <c r="B46" s="113"/>
      <c r="C46" s="113"/>
      <c r="D46" s="113"/>
      <c r="E46" s="113"/>
      <c r="F46" s="113"/>
      <c r="G46" s="113"/>
      <c r="H46" s="113"/>
      <c r="I46" s="113"/>
      <c r="J46" s="113"/>
      <c r="K46" s="113"/>
      <c r="L46" s="113"/>
      <c r="M46" s="114"/>
    </row>
    <row r="47" spans="1:13" ht="21" customHeight="1">
      <c r="A47" s="112" t="s">
        <v>134</v>
      </c>
      <c r="B47" s="113"/>
      <c r="C47" s="113"/>
      <c r="D47" s="113"/>
      <c r="E47" s="113"/>
      <c r="F47" s="113"/>
      <c r="G47" s="113"/>
      <c r="H47" s="113"/>
      <c r="I47" s="113"/>
      <c r="J47" s="113"/>
      <c r="K47" s="113"/>
      <c r="L47" s="113"/>
      <c r="M47" s="114"/>
    </row>
    <row r="48" spans="1:13">
      <c r="A48" s="45"/>
      <c r="B48" s="52" t="s">
        <v>135</v>
      </c>
      <c r="C48" s="46" t="s">
        <v>81</v>
      </c>
      <c r="D48" s="55">
        <v>240</v>
      </c>
      <c r="E48" s="46"/>
      <c r="F48" s="46"/>
      <c r="G48" s="46" t="s">
        <v>167</v>
      </c>
      <c r="H48" s="47">
        <v>311050</v>
      </c>
      <c r="I48" s="55">
        <v>2</v>
      </c>
      <c r="J48" s="24" t="s">
        <v>146</v>
      </c>
      <c r="K48" s="55">
        <v>1</v>
      </c>
      <c r="L48" s="55">
        <v>2</v>
      </c>
      <c r="M48" s="55">
        <v>2</v>
      </c>
    </row>
    <row r="49" spans="1:13">
      <c r="A49" s="112" t="s">
        <v>136</v>
      </c>
      <c r="B49" s="113"/>
      <c r="C49" s="113"/>
      <c r="D49" s="113"/>
      <c r="E49" s="113"/>
      <c r="F49" s="113"/>
      <c r="G49" s="113"/>
      <c r="H49" s="113"/>
      <c r="I49" s="113"/>
      <c r="J49" s="113"/>
      <c r="K49" s="113"/>
      <c r="L49" s="113"/>
      <c r="M49" s="114"/>
    </row>
    <row r="50" spans="1:13">
      <c r="A50" s="45"/>
      <c r="B50" s="52" t="s">
        <v>137</v>
      </c>
      <c r="C50" s="46" t="s">
        <v>81</v>
      </c>
      <c r="D50" s="55">
        <v>331</v>
      </c>
      <c r="E50" s="46"/>
      <c r="F50" s="46"/>
      <c r="G50" s="46" t="s">
        <v>167</v>
      </c>
      <c r="H50" s="47">
        <v>169200</v>
      </c>
      <c r="I50" s="55">
        <v>2</v>
      </c>
      <c r="J50" s="24" t="s">
        <v>146</v>
      </c>
      <c r="K50" s="55">
        <v>1</v>
      </c>
      <c r="L50" s="55">
        <v>2</v>
      </c>
      <c r="M50" s="55">
        <v>2</v>
      </c>
    </row>
    <row r="51" spans="1:13">
      <c r="A51" s="112" t="s">
        <v>138</v>
      </c>
      <c r="B51" s="113"/>
      <c r="C51" s="113"/>
      <c r="D51" s="113"/>
      <c r="E51" s="113"/>
      <c r="F51" s="113"/>
      <c r="G51" s="113"/>
      <c r="H51" s="113"/>
      <c r="I51" s="113"/>
      <c r="J51" s="113"/>
      <c r="K51" s="113"/>
      <c r="L51" s="113"/>
      <c r="M51" s="114"/>
    </row>
    <row r="52" spans="1:13" ht="21" customHeight="1">
      <c r="A52" s="45"/>
      <c r="B52" s="52" t="s">
        <v>139</v>
      </c>
      <c r="C52" s="46" t="s">
        <v>81</v>
      </c>
      <c r="D52" s="55">
        <v>360</v>
      </c>
      <c r="E52" s="46"/>
      <c r="F52" s="46"/>
      <c r="G52" s="46" t="s">
        <v>167</v>
      </c>
      <c r="H52" s="47">
        <v>1386900</v>
      </c>
      <c r="I52" s="55">
        <v>2</v>
      </c>
      <c r="J52" s="24" t="s">
        <v>146</v>
      </c>
      <c r="K52" s="55">
        <v>2</v>
      </c>
      <c r="L52" s="55">
        <v>2</v>
      </c>
      <c r="M52" s="55">
        <v>1</v>
      </c>
    </row>
    <row r="53" spans="1:13">
      <c r="A53" s="112" t="s">
        <v>140</v>
      </c>
      <c r="B53" s="113"/>
      <c r="C53" s="113"/>
      <c r="D53" s="113"/>
      <c r="E53" s="113"/>
      <c r="F53" s="113"/>
      <c r="G53" s="113"/>
      <c r="H53" s="113"/>
      <c r="I53" s="113"/>
      <c r="J53" s="113"/>
      <c r="K53" s="113"/>
      <c r="L53" s="113"/>
      <c r="M53" s="114"/>
    </row>
    <row r="54" spans="1:13" ht="35.25">
      <c r="A54" s="45"/>
      <c r="B54" s="54" t="s">
        <v>141</v>
      </c>
      <c r="C54" s="46" t="s">
        <v>81</v>
      </c>
      <c r="D54" s="55">
        <v>280</v>
      </c>
      <c r="E54" s="46"/>
      <c r="F54" s="46"/>
      <c r="G54" s="46" t="s">
        <v>167</v>
      </c>
      <c r="H54" s="47">
        <v>296000</v>
      </c>
      <c r="I54" s="55">
        <v>2</v>
      </c>
      <c r="J54" s="24" t="s">
        <v>146</v>
      </c>
      <c r="K54" s="55">
        <v>1</v>
      </c>
      <c r="L54" s="55">
        <v>2</v>
      </c>
      <c r="M54" s="55">
        <v>2</v>
      </c>
    </row>
    <row r="55" spans="1:13">
      <c r="A55" s="112" t="s">
        <v>142</v>
      </c>
      <c r="B55" s="113"/>
      <c r="C55" s="113"/>
      <c r="D55" s="113"/>
      <c r="E55" s="113"/>
      <c r="F55" s="113"/>
      <c r="G55" s="113"/>
      <c r="H55" s="113"/>
      <c r="I55" s="113"/>
      <c r="J55" s="113"/>
      <c r="K55" s="113"/>
      <c r="L55" s="113"/>
      <c r="M55" s="114"/>
    </row>
    <row r="56" spans="1:13">
      <c r="A56" s="45"/>
      <c r="B56" s="52" t="s">
        <v>143</v>
      </c>
      <c r="C56" s="46" t="s">
        <v>128</v>
      </c>
      <c r="D56" s="55">
        <v>1</v>
      </c>
      <c r="E56" s="46"/>
      <c r="F56" s="46"/>
      <c r="G56" s="46" t="s">
        <v>171</v>
      </c>
      <c r="H56" s="47">
        <v>136000</v>
      </c>
      <c r="I56" s="55">
        <v>2</v>
      </c>
      <c r="J56" s="24" t="s">
        <v>146</v>
      </c>
      <c r="K56" s="55">
        <v>2</v>
      </c>
      <c r="L56" s="55">
        <v>2</v>
      </c>
      <c r="M56" s="55">
        <v>2</v>
      </c>
    </row>
    <row r="57" spans="1:13" ht="21" customHeight="1">
      <c r="A57" s="110" t="s">
        <v>174</v>
      </c>
      <c r="B57" s="111"/>
      <c r="C57" s="111"/>
      <c r="D57" s="111"/>
      <c r="E57" s="111"/>
      <c r="F57" s="111"/>
      <c r="G57" s="111"/>
      <c r="H57" s="111"/>
      <c r="I57" s="111"/>
      <c r="J57" s="111"/>
      <c r="K57" s="111"/>
      <c r="L57" s="111"/>
      <c r="M57" s="111"/>
    </row>
    <row r="58" spans="1:13">
      <c r="A58" s="110" t="s">
        <v>152</v>
      </c>
      <c r="B58" s="111"/>
      <c r="C58" s="111"/>
      <c r="D58" s="111"/>
      <c r="E58" s="111"/>
      <c r="F58" s="111"/>
      <c r="G58" s="111"/>
      <c r="H58" s="111"/>
      <c r="I58" s="111"/>
      <c r="J58" s="111"/>
      <c r="K58" s="111"/>
      <c r="L58" s="111"/>
      <c r="M58" s="111"/>
    </row>
    <row r="59" spans="1:13" ht="25.5" customHeight="1">
      <c r="A59" s="45"/>
      <c r="B59" s="52" t="s">
        <v>151</v>
      </c>
      <c r="C59" s="46" t="s">
        <v>81</v>
      </c>
      <c r="D59" s="55">
        <v>645</v>
      </c>
      <c r="E59" s="47"/>
      <c r="F59" s="55"/>
      <c r="G59" s="46" t="s">
        <v>167</v>
      </c>
      <c r="H59" s="47">
        <v>1073100</v>
      </c>
      <c r="I59" s="55">
        <v>1</v>
      </c>
      <c r="J59" s="24" t="s">
        <v>146</v>
      </c>
      <c r="K59" s="55">
        <v>2</v>
      </c>
      <c r="L59" s="55">
        <v>2</v>
      </c>
      <c r="M59" s="55">
        <v>2</v>
      </c>
    </row>
    <row r="60" spans="1:13">
      <c r="A60" s="110" t="s">
        <v>156</v>
      </c>
      <c r="B60" s="111"/>
      <c r="C60" s="111"/>
      <c r="D60" s="111"/>
      <c r="E60" s="111"/>
      <c r="F60" s="111"/>
      <c r="G60" s="111"/>
      <c r="H60" s="111"/>
      <c r="I60" s="111"/>
      <c r="J60" s="111"/>
      <c r="K60" s="111"/>
      <c r="L60" s="111"/>
      <c r="M60" s="111"/>
    </row>
    <row r="61" spans="1:13" ht="38.25">
      <c r="A61" s="45"/>
      <c r="B61" s="52" t="s">
        <v>153</v>
      </c>
      <c r="C61" s="46" t="s">
        <v>154</v>
      </c>
      <c r="D61" s="55">
        <v>1</v>
      </c>
      <c r="E61" s="47"/>
      <c r="F61" s="55"/>
      <c r="G61" s="46" t="s">
        <v>171</v>
      </c>
      <c r="H61" s="47">
        <v>371700</v>
      </c>
      <c r="I61" s="55">
        <v>1</v>
      </c>
      <c r="J61" s="24" t="s">
        <v>146</v>
      </c>
      <c r="K61" s="55">
        <v>2</v>
      </c>
      <c r="L61" s="55">
        <v>4</v>
      </c>
      <c r="M61" s="55">
        <v>4</v>
      </c>
    </row>
    <row r="62" spans="1:13">
      <c r="A62" s="110" t="s">
        <v>175</v>
      </c>
      <c r="B62" s="111"/>
      <c r="C62" s="111"/>
      <c r="D62" s="111"/>
      <c r="E62" s="111"/>
      <c r="F62" s="111"/>
      <c r="G62" s="111"/>
      <c r="H62" s="111"/>
      <c r="I62" s="111"/>
      <c r="J62" s="111"/>
      <c r="K62" s="111"/>
      <c r="L62" s="111"/>
      <c r="M62" s="111"/>
    </row>
    <row r="63" spans="1:13">
      <c r="A63" s="75"/>
      <c r="B63" s="75" t="s">
        <v>176</v>
      </c>
      <c r="C63" s="75" t="s">
        <v>81</v>
      </c>
      <c r="D63" s="76">
        <v>240</v>
      </c>
      <c r="E63" s="75"/>
      <c r="F63" s="75"/>
      <c r="G63" s="75" t="s">
        <v>167</v>
      </c>
      <c r="H63" s="77">
        <v>437000</v>
      </c>
      <c r="I63" s="76">
        <v>3</v>
      </c>
      <c r="J63" s="76" t="s">
        <v>146</v>
      </c>
      <c r="K63" s="78">
        <v>2</v>
      </c>
      <c r="L63" s="78">
        <v>2</v>
      </c>
      <c r="M63" s="78">
        <v>3</v>
      </c>
    </row>
    <row r="64" spans="1:13">
      <c r="A64" s="110" t="s">
        <v>180</v>
      </c>
      <c r="B64" s="111"/>
      <c r="C64" s="111"/>
      <c r="D64" s="111"/>
      <c r="E64" s="111"/>
      <c r="F64" s="111"/>
      <c r="G64" s="111"/>
      <c r="H64" s="111"/>
      <c r="I64" s="111"/>
      <c r="J64" s="111"/>
      <c r="K64" s="111"/>
      <c r="L64" s="111"/>
      <c r="M64" s="111"/>
    </row>
    <row r="65" spans="1:16" ht="23.25" customHeight="1">
      <c r="A65" s="75"/>
      <c r="B65" s="152" t="s">
        <v>181</v>
      </c>
      <c r="C65" s="75" t="s">
        <v>182</v>
      </c>
      <c r="D65" s="76">
        <v>9</v>
      </c>
      <c r="E65" s="75"/>
      <c r="F65" s="75"/>
      <c r="G65" s="75" t="s">
        <v>183</v>
      </c>
      <c r="H65" s="77">
        <v>3751120</v>
      </c>
      <c r="I65" s="76">
        <v>3</v>
      </c>
      <c r="J65" s="76" t="s">
        <v>146</v>
      </c>
      <c r="K65" s="78">
        <v>3</v>
      </c>
      <c r="L65" s="78">
        <v>3</v>
      </c>
      <c r="M65" s="78">
        <v>3</v>
      </c>
    </row>
    <row r="66" spans="1:16" ht="42">
      <c r="A66" s="75"/>
      <c r="B66" s="101" t="s">
        <v>184</v>
      </c>
      <c r="C66" s="75" t="s">
        <v>81</v>
      </c>
      <c r="D66" s="76">
        <v>160</v>
      </c>
      <c r="E66" s="75"/>
      <c r="F66" s="75"/>
      <c r="G66" s="75" t="s">
        <v>167</v>
      </c>
      <c r="H66" s="77">
        <v>3150000</v>
      </c>
      <c r="I66" s="76">
        <v>3</v>
      </c>
      <c r="J66" s="76" t="s">
        <v>146</v>
      </c>
      <c r="K66" s="78">
        <v>3</v>
      </c>
      <c r="L66" s="78">
        <v>3</v>
      </c>
      <c r="M66" s="78">
        <v>3</v>
      </c>
    </row>
    <row r="67" spans="1:16" s="26" customFormat="1" ht="13.5" customHeight="1">
      <c r="B67" s="25"/>
      <c r="D67" s="56"/>
      <c r="H67" s="39"/>
      <c r="I67" s="56"/>
      <c r="J67" s="56"/>
      <c r="K67" s="56"/>
      <c r="L67" s="56"/>
    </row>
    <row r="68" spans="1:16" s="22" customFormat="1" ht="18.75">
      <c r="A68" s="27" t="s">
        <v>3</v>
      </c>
      <c r="B68" s="28" t="s">
        <v>185</v>
      </c>
      <c r="C68" s="29" t="s">
        <v>30</v>
      </c>
      <c r="D68" s="57" t="s">
        <v>31</v>
      </c>
      <c r="E68" s="29" t="s">
        <v>32</v>
      </c>
      <c r="F68" s="29"/>
      <c r="G68" s="29"/>
      <c r="H68" s="40">
        <f>H8+H9+H12+H14+H15+H19+H22+H23+H24+H25+H29+H31+H34+H37+H42+H45+H48+H50+H54+H56+H59+H61+H63+H17+H27+H52+H65+H66</f>
        <v>15550000</v>
      </c>
      <c r="I68" s="57"/>
      <c r="J68" s="57"/>
      <c r="K68" s="57"/>
      <c r="L68" s="57"/>
      <c r="M68" s="29" t="s">
        <v>33</v>
      </c>
      <c r="P68" s="30"/>
    </row>
    <row r="69" spans="1:16" s="22" customFormat="1">
      <c r="A69" s="31" t="s">
        <v>92</v>
      </c>
      <c r="B69" s="21"/>
      <c r="C69" s="21"/>
      <c r="D69" s="58"/>
      <c r="E69" s="21"/>
      <c r="F69" s="21"/>
      <c r="G69" s="21"/>
      <c r="H69" s="41"/>
      <c r="I69" s="58"/>
      <c r="J69" s="58"/>
      <c r="K69" s="58"/>
      <c r="L69" s="58"/>
      <c r="M69" s="21"/>
      <c r="P69" s="30"/>
    </row>
    <row r="70" spans="1:16" s="32" customFormat="1">
      <c r="A70" s="21" t="s">
        <v>60</v>
      </c>
      <c r="B70" s="21"/>
      <c r="C70" s="21"/>
      <c r="D70" s="58"/>
      <c r="E70" s="21"/>
      <c r="F70" s="21"/>
      <c r="G70" s="21"/>
      <c r="H70" s="41"/>
      <c r="I70" s="58"/>
      <c r="J70" s="58"/>
      <c r="K70" s="58"/>
      <c r="L70" s="58"/>
      <c r="M70" s="21"/>
      <c r="P70" s="33"/>
    </row>
    <row r="71" spans="1:16" s="32" customFormat="1">
      <c r="A71" s="34"/>
      <c r="B71" s="32" t="s">
        <v>70</v>
      </c>
      <c r="C71" s="35"/>
      <c r="D71" s="58"/>
      <c r="E71" s="35"/>
      <c r="F71" s="36"/>
      <c r="G71" s="34"/>
      <c r="H71" s="42"/>
      <c r="I71" s="58"/>
      <c r="J71" s="58"/>
      <c r="K71" s="36"/>
      <c r="L71" s="58"/>
      <c r="M71" s="35"/>
      <c r="P71" s="33"/>
    </row>
    <row r="72" spans="1:16" s="32" customFormat="1">
      <c r="A72" s="34"/>
      <c r="B72" s="32" t="s">
        <v>71</v>
      </c>
      <c r="C72" s="35"/>
      <c r="D72" s="58"/>
      <c r="E72" s="35"/>
      <c r="F72" s="35"/>
      <c r="G72" s="34"/>
      <c r="H72" s="43"/>
      <c r="I72" s="58"/>
      <c r="J72" s="58"/>
      <c r="K72" s="58"/>
      <c r="L72" s="58"/>
      <c r="M72" s="34"/>
      <c r="P72" s="33"/>
    </row>
    <row r="73" spans="1:16" s="22" customFormat="1">
      <c r="A73" s="34"/>
      <c r="B73" s="32" t="s">
        <v>72</v>
      </c>
      <c r="C73" s="35"/>
      <c r="D73" s="58"/>
      <c r="E73" s="35"/>
      <c r="F73" s="35"/>
      <c r="G73" s="34"/>
      <c r="H73" s="43"/>
      <c r="I73" s="58"/>
      <c r="J73" s="58"/>
      <c r="K73" s="58"/>
      <c r="L73" s="58"/>
      <c r="M73" s="34"/>
      <c r="P73" s="30"/>
    </row>
    <row r="74" spans="1:16" s="22" customFormat="1">
      <c r="A74" s="34"/>
      <c r="B74" s="32"/>
      <c r="C74" s="35"/>
      <c r="D74" s="58"/>
      <c r="E74" s="35"/>
      <c r="F74" s="35"/>
      <c r="G74" s="34"/>
      <c r="H74" s="43"/>
      <c r="I74" s="58"/>
      <c r="J74" s="58"/>
      <c r="K74" s="58"/>
      <c r="L74" s="58"/>
      <c r="M74" s="34"/>
      <c r="P74" s="30"/>
    </row>
    <row r="75" spans="1:16" s="22" customFormat="1">
      <c r="A75" s="21" t="s">
        <v>61</v>
      </c>
      <c r="B75" s="21"/>
      <c r="C75" s="21"/>
      <c r="D75" s="58"/>
      <c r="E75" s="21"/>
      <c r="F75" s="21"/>
      <c r="G75" s="21"/>
      <c r="H75" s="41"/>
      <c r="I75" s="58"/>
      <c r="J75" s="58"/>
      <c r="K75" s="58"/>
      <c r="L75" s="58"/>
      <c r="M75" s="21"/>
      <c r="P75" s="30"/>
    </row>
    <row r="76" spans="1:16" s="22" customFormat="1">
      <c r="A76" s="21"/>
      <c r="B76" s="21" t="s">
        <v>62</v>
      </c>
      <c r="C76" s="21"/>
      <c r="D76" s="58"/>
      <c r="E76" s="21"/>
      <c r="F76" s="21"/>
      <c r="G76" s="21"/>
      <c r="H76" s="41"/>
      <c r="I76" s="58"/>
      <c r="J76" s="58"/>
      <c r="K76" s="58"/>
      <c r="L76" s="58"/>
      <c r="M76" s="21"/>
      <c r="P76" s="30"/>
    </row>
    <row r="77" spans="1:16">
      <c r="B77" s="21" t="s">
        <v>66</v>
      </c>
    </row>
    <row r="78" spans="1:16">
      <c r="A78" s="21" t="s">
        <v>73</v>
      </c>
      <c r="B78" s="26"/>
      <c r="C78" s="26"/>
      <c r="D78" s="56"/>
      <c r="E78" s="26"/>
      <c r="F78" s="26"/>
      <c r="G78" s="26"/>
      <c r="H78" s="39"/>
      <c r="I78" s="56"/>
      <c r="J78" s="56"/>
      <c r="K78" s="56"/>
      <c r="L78" s="56"/>
      <c r="M78" s="26"/>
    </row>
    <row r="79" spans="1:16">
      <c r="A79" s="26"/>
      <c r="B79" s="21" t="s">
        <v>74</v>
      </c>
      <c r="C79" s="26"/>
      <c r="D79" s="56"/>
      <c r="E79" s="26"/>
      <c r="F79" s="26"/>
      <c r="G79" s="26"/>
      <c r="H79" s="39"/>
      <c r="I79" s="56"/>
      <c r="J79" s="56"/>
      <c r="K79" s="56"/>
      <c r="L79" s="56"/>
      <c r="M79" s="26"/>
    </row>
    <row r="80" spans="1:16">
      <c r="A80" s="26"/>
      <c r="B80" s="21" t="s">
        <v>75</v>
      </c>
      <c r="C80" s="26"/>
      <c r="D80" s="56"/>
      <c r="E80" s="26"/>
      <c r="F80" s="26"/>
      <c r="G80" s="26"/>
      <c r="H80" s="39"/>
      <c r="I80" s="56"/>
      <c r="J80" s="56"/>
      <c r="K80" s="56"/>
      <c r="L80" s="56"/>
      <c r="M80" s="26"/>
    </row>
    <row r="81" spans="1:13">
      <c r="A81" s="26"/>
      <c r="B81" s="21" t="s">
        <v>76</v>
      </c>
      <c r="C81" s="26"/>
      <c r="D81" s="56"/>
      <c r="E81" s="26"/>
      <c r="F81" s="26"/>
      <c r="G81" s="26"/>
      <c r="H81" s="39"/>
      <c r="I81" s="56"/>
      <c r="J81" s="56"/>
      <c r="K81" s="56"/>
      <c r="L81" s="56"/>
      <c r="M81" s="26"/>
    </row>
    <row r="82" spans="1:13">
      <c r="A82" s="26"/>
      <c r="B82" s="21" t="s">
        <v>77</v>
      </c>
      <c r="C82" s="26"/>
      <c r="D82" s="56"/>
      <c r="E82" s="26"/>
      <c r="F82" s="26"/>
      <c r="G82" s="26"/>
      <c r="H82" s="39"/>
      <c r="I82" s="56"/>
      <c r="J82" s="56"/>
      <c r="K82" s="56"/>
      <c r="L82" s="56"/>
      <c r="M82" s="26"/>
    </row>
  </sheetData>
  <mergeCells count="43">
    <mergeCell ref="A64:M64"/>
    <mergeCell ref="A6:M6"/>
    <mergeCell ref="A1:M1"/>
    <mergeCell ref="M4:M5"/>
    <mergeCell ref="A2:M2"/>
    <mergeCell ref="A3:M3"/>
    <mergeCell ref="C4:D4"/>
    <mergeCell ref="E4:G4"/>
    <mergeCell ref="L4:L5"/>
    <mergeCell ref="H4:H5"/>
    <mergeCell ref="J4:J5"/>
    <mergeCell ref="A4:A5"/>
    <mergeCell ref="K4:K5"/>
    <mergeCell ref="B4:B5"/>
    <mergeCell ref="I4:I5"/>
    <mergeCell ref="A7:M7"/>
    <mergeCell ref="A10:M10"/>
    <mergeCell ref="A11:M11"/>
    <mergeCell ref="A13:M13"/>
    <mergeCell ref="A16:M16"/>
    <mergeCell ref="A18:M18"/>
    <mergeCell ref="A46:M46"/>
    <mergeCell ref="A26:M26"/>
    <mergeCell ref="A28:M28"/>
    <mergeCell ref="A30:M30"/>
    <mergeCell ref="A32:M32"/>
    <mergeCell ref="A33:M33"/>
    <mergeCell ref="A35:M35"/>
    <mergeCell ref="A36:M36"/>
    <mergeCell ref="A40:M40"/>
    <mergeCell ref="A41:M41"/>
    <mergeCell ref="A43:M43"/>
    <mergeCell ref="A44:M44"/>
    <mergeCell ref="A20:M20"/>
    <mergeCell ref="A57:M57"/>
    <mergeCell ref="A58:M58"/>
    <mergeCell ref="A60:M60"/>
    <mergeCell ref="A62:M62"/>
    <mergeCell ref="A47:M47"/>
    <mergeCell ref="A49:M49"/>
    <mergeCell ref="A51:M51"/>
    <mergeCell ref="A53:M53"/>
    <mergeCell ref="A55:M55"/>
  </mergeCells>
  <phoneticPr fontId="2" type="noConversion"/>
  <printOptions horizontalCentered="1"/>
  <pageMargins left="0" right="0" top="0.51181102362204722" bottom="0" header="0" footer="0"/>
  <pageSetup paperSize="9" scale="6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1"/>
  <sheetViews>
    <sheetView zoomScaleNormal="100" workbookViewId="0">
      <selection activeCell="G10" sqref="G10:H10"/>
    </sheetView>
  </sheetViews>
  <sheetFormatPr defaultRowHeight="24"/>
  <cols>
    <col min="1" max="1" width="6" style="180" customWidth="1"/>
    <col min="2" max="2" width="25.7109375" style="180" customWidth="1"/>
    <col min="3" max="3" width="15.7109375" style="180" customWidth="1"/>
    <col min="4" max="4" width="25.7109375" style="180" customWidth="1"/>
    <col min="5" max="12" width="12.7109375" style="180" customWidth="1"/>
    <col min="13" max="13" width="9.140625" style="180"/>
    <col min="14" max="14" width="11.28515625" style="180" bestFit="1" customWidth="1"/>
    <col min="15" max="16384" width="9.140625" style="180"/>
  </cols>
  <sheetData>
    <row r="1" spans="1:33" s="194" customFormat="1" ht="18.75" customHeight="1">
      <c r="A1" s="155" t="s">
        <v>34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</row>
    <row r="2" spans="1:33" s="194" customFormat="1">
      <c r="A2" s="157" t="s">
        <v>177</v>
      </c>
      <c r="B2" s="157"/>
      <c r="C2" s="157"/>
      <c r="D2" s="157"/>
      <c r="E2" s="157"/>
      <c r="F2" s="157"/>
      <c r="G2" s="157"/>
      <c r="H2" s="157"/>
      <c r="I2" s="157"/>
      <c r="J2" s="157"/>
      <c r="K2" s="157"/>
      <c r="L2" s="157"/>
    </row>
    <row r="3" spans="1:33" s="194" customFormat="1">
      <c r="A3" s="157" t="s">
        <v>179</v>
      </c>
      <c r="B3" s="157"/>
      <c r="C3" s="157"/>
      <c r="D3" s="157"/>
      <c r="E3" s="157"/>
      <c r="F3" s="157"/>
      <c r="G3" s="157"/>
      <c r="H3" s="157"/>
      <c r="I3" s="157"/>
      <c r="J3" s="157"/>
      <c r="K3" s="157"/>
      <c r="L3" s="157"/>
    </row>
    <row r="4" spans="1:33" s="194" customFormat="1">
      <c r="A4" s="157" t="s">
        <v>1</v>
      </c>
      <c r="B4" s="157"/>
      <c r="C4" s="157"/>
      <c r="D4" s="157"/>
      <c r="E4" s="157"/>
      <c r="F4" s="157"/>
      <c r="G4" s="157"/>
      <c r="H4" s="157"/>
      <c r="I4" s="157"/>
      <c r="J4" s="157"/>
      <c r="K4" s="157"/>
      <c r="L4" s="157"/>
    </row>
    <row r="5" spans="1:33" s="194" customFormat="1">
      <c r="A5" s="158" t="s">
        <v>201</v>
      </c>
      <c r="B5" s="158"/>
      <c r="C5" s="158"/>
      <c r="D5" s="158"/>
      <c r="E5" s="158"/>
      <c r="F5" s="158"/>
      <c r="G5" s="158"/>
      <c r="H5" s="158"/>
      <c r="I5" s="158"/>
      <c r="J5" s="158"/>
      <c r="K5" s="158"/>
      <c r="L5" s="159" t="s">
        <v>2</v>
      </c>
    </row>
    <row r="6" spans="1:33" ht="21" customHeight="1">
      <c r="A6" s="195" t="s">
        <v>189</v>
      </c>
      <c r="B6" s="195" t="s">
        <v>190</v>
      </c>
      <c r="C6" s="195" t="s">
        <v>191</v>
      </c>
      <c r="D6" s="196" t="s">
        <v>192</v>
      </c>
      <c r="E6" s="197" t="s">
        <v>193</v>
      </c>
      <c r="F6" s="198"/>
      <c r="G6" s="197" t="s">
        <v>194</v>
      </c>
      <c r="H6" s="198"/>
      <c r="I6" s="198"/>
      <c r="J6" s="198"/>
      <c r="K6" s="198"/>
      <c r="L6" s="199"/>
    </row>
    <row r="7" spans="1:33">
      <c r="A7" s="200"/>
      <c r="B7" s="200"/>
      <c r="C7" s="200"/>
      <c r="D7" s="201"/>
      <c r="E7" s="202" t="s">
        <v>19</v>
      </c>
      <c r="F7" s="202" t="s">
        <v>8</v>
      </c>
      <c r="G7" s="197" t="s">
        <v>195</v>
      </c>
      <c r="H7" s="198"/>
      <c r="I7" s="198"/>
      <c r="J7" s="199"/>
      <c r="K7" s="197" t="s">
        <v>196</v>
      </c>
      <c r="L7" s="199"/>
    </row>
    <row r="8" spans="1:33">
      <c r="A8" s="203"/>
      <c r="B8" s="203"/>
      <c r="C8" s="203"/>
      <c r="D8" s="204"/>
      <c r="E8" s="205" t="s">
        <v>20</v>
      </c>
      <c r="F8" s="205" t="s">
        <v>21</v>
      </c>
      <c r="G8" s="206" t="s">
        <v>22</v>
      </c>
      <c r="H8" s="206" t="s">
        <v>23</v>
      </c>
      <c r="I8" s="206" t="s">
        <v>25</v>
      </c>
      <c r="J8" s="206" t="s">
        <v>24</v>
      </c>
      <c r="K8" s="206" t="s">
        <v>26</v>
      </c>
      <c r="L8" s="206" t="s">
        <v>27</v>
      </c>
    </row>
    <row r="9" spans="1:33" ht="18" customHeight="1">
      <c r="A9" s="207">
        <v>1</v>
      </c>
      <c r="B9" s="208" t="s">
        <v>147</v>
      </c>
      <c r="C9" s="209" t="s">
        <v>52</v>
      </c>
      <c r="D9" s="210" t="s">
        <v>9</v>
      </c>
      <c r="E9" s="211"/>
      <c r="F9" s="212"/>
      <c r="G9" s="213"/>
      <c r="H9" s="213"/>
      <c r="I9" s="213"/>
      <c r="J9" s="213"/>
      <c r="K9" s="213"/>
      <c r="L9" s="213"/>
    </row>
    <row r="10" spans="1:33" ht="18" customHeight="1">
      <c r="A10" s="214"/>
      <c r="B10" s="215"/>
      <c r="C10" s="214"/>
      <c r="D10" s="216" t="s">
        <v>10</v>
      </c>
      <c r="E10" s="185">
        <v>2</v>
      </c>
      <c r="F10" s="186">
        <v>1444800</v>
      </c>
      <c r="G10" s="187"/>
      <c r="H10" s="187">
        <v>1</v>
      </c>
      <c r="I10" s="187">
        <v>0</v>
      </c>
      <c r="J10" s="187">
        <v>1</v>
      </c>
      <c r="K10" s="188">
        <v>531075</v>
      </c>
      <c r="L10" s="217">
        <f>K10*100/F10</f>
        <v>36.75768272425249</v>
      </c>
    </row>
    <row r="11" spans="1:33" ht="18" customHeight="1">
      <c r="A11" s="214"/>
      <c r="B11" s="215"/>
      <c r="C11" s="214"/>
      <c r="D11" s="216" t="s">
        <v>11</v>
      </c>
      <c r="E11" s="185"/>
      <c r="F11" s="186"/>
      <c r="G11" s="187"/>
      <c r="H11" s="187"/>
      <c r="I11" s="187"/>
      <c r="J11" s="187"/>
      <c r="K11" s="187"/>
      <c r="L11" s="217"/>
    </row>
    <row r="12" spans="1:33" ht="18" customHeight="1">
      <c r="A12" s="214"/>
      <c r="B12" s="215"/>
      <c r="C12" s="214"/>
      <c r="D12" s="216" t="s">
        <v>47</v>
      </c>
      <c r="E12" s="185"/>
      <c r="F12" s="186"/>
      <c r="G12" s="187"/>
      <c r="H12" s="187"/>
      <c r="I12" s="187"/>
      <c r="J12" s="187"/>
      <c r="K12" s="187"/>
      <c r="L12" s="217"/>
    </row>
    <row r="13" spans="1:33" ht="18" customHeight="1">
      <c r="A13" s="214"/>
      <c r="B13" s="215"/>
      <c r="C13" s="214"/>
      <c r="D13" s="218" t="s">
        <v>56</v>
      </c>
      <c r="E13" s="189"/>
      <c r="F13" s="190"/>
      <c r="G13" s="191"/>
      <c r="H13" s="191"/>
      <c r="I13" s="191"/>
      <c r="J13" s="191"/>
      <c r="K13" s="191"/>
      <c r="L13" s="219"/>
    </row>
    <row r="14" spans="1:33" s="229" customFormat="1" ht="18" customHeight="1">
      <c r="A14" s="214"/>
      <c r="B14" s="220"/>
      <c r="C14" s="221"/>
      <c r="D14" s="222" t="s">
        <v>57</v>
      </c>
      <c r="E14" s="223">
        <f>SUM(E10:E13)</f>
        <v>2</v>
      </c>
      <c r="F14" s="224">
        <f>SUM(F10:F13)</f>
        <v>1444800</v>
      </c>
      <c r="G14" s="225"/>
      <c r="H14" s="225">
        <f>SUM(H10:H13)</f>
        <v>1</v>
      </c>
      <c r="I14" s="225">
        <f>SUM(I10:I13)</f>
        <v>0</v>
      </c>
      <c r="J14" s="225">
        <f>SUM(J10:J13)</f>
        <v>1</v>
      </c>
      <c r="K14" s="226">
        <f>SUM(K10:K13)</f>
        <v>531075</v>
      </c>
      <c r="L14" s="227">
        <f>SUM(L10:L13)</f>
        <v>36.75768272425249</v>
      </c>
      <c r="M14" s="228"/>
      <c r="N14" s="228"/>
      <c r="O14" s="228"/>
      <c r="P14" s="228"/>
      <c r="Q14" s="228"/>
      <c r="R14" s="228"/>
      <c r="S14" s="228"/>
      <c r="T14" s="228"/>
      <c r="U14" s="228"/>
      <c r="V14" s="228"/>
      <c r="W14" s="228"/>
      <c r="X14" s="228"/>
      <c r="Y14" s="228"/>
      <c r="Z14" s="228"/>
      <c r="AA14" s="228"/>
      <c r="AB14" s="228"/>
      <c r="AC14" s="228"/>
      <c r="AD14" s="228"/>
      <c r="AE14" s="228"/>
      <c r="AF14" s="228"/>
      <c r="AG14" s="228"/>
    </row>
    <row r="15" spans="1:33" ht="18" customHeight="1">
      <c r="A15" s="214"/>
      <c r="B15" s="220"/>
      <c r="C15" s="209" t="s">
        <v>53</v>
      </c>
      <c r="D15" s="210" t="s">
        <v>9</v>
      </c>
      <c r="E15" s="181">
        <v>6</v>
      </c>
      <c r="F15" s="182">
        <v>1044450</v>
      </c>
      <c r="G15" s="183"/>
      <c r="H15" s="183">
        <v>6</v>
      </c>
      <c r="I15" s="183"/>
      <c r="J15" s="183">
        <v>0</v>
      </c>
      <c r="K15" s="212">
        <v>430168</v>
      </c>
      <c r="L15" s="230">
        <f>K15*100/F15</f>
        <v>41.186078797453206</v>
      </c>
      <c r="M15" s="228"/>
      <c r="N15" s="228"/>
      <c r="O15" s="228"/>
      <c r="P15" s="228"/>
      <c r="Q15" s="228"/>
      <c r="R15" s="228"/>
      <c r="S15" s="228"/>
      <c r="T15" s="228"/>
      <c r="U15" s="228"/>
      <c r="V15" s="228"/>
      <c r="W15" s="228"/>
      <c r="X15" s="228"/>
      <c r="Y15" s="228"/>
      <c r="Z15" s="228"/>
      <c r="AA15" s="228"/>
      <c r="AB15" s="228"/>
      <c r="AC15" s="228"/>
      <c r="AD15" s="228"/>
      <c r="AE15" s="228"/>
      <c r="AF15" s="228"/>
      <c r="AG15" s="228"/>
    </row>
    <row r="16" spans="1:33" ht="18" customHeight="1">
      <c r="A16" s="214"/>
      <c r="B16" s="220"/>
      <c r="C16" s="214"/>
      <c r="D16" s="216" t="s">
        <v>10</v>
      </c>
      <c r="E16" s="185">
        <v>15</v>
      </c>
      <c r="F16" s="186">
        <v>2952430</v>
      </c>
      <c r="G16" s="187"/>
      <c r="H16" s="187">
        <v>12</v>
      </c>
      <c r="I16" s="187"/>
      <c r="J16" s="187">
        <v>3</v>
      </c>
      <c r="K16" s="184">
        <v>1363280</v>
      </c>
      <c r="L16" s="217">
        <f t="shared" ref="L16:L18" si="0">K16*100/F16</f>
        <v>46.174845804980983</v>
      </c>
      <c r="M16" s="228"/>
      <c r="N16" s="228"/>
      <c r="O16" s="228"/>
      <c r="P16" s="228"/>
      <c r="Q16" s="228"/>
      <c r="R16" s="228"/>
      <c r="S16" s="228"/>
      <c r="T16" s="228"/>
      <c r="U16" s="228"/>
      <c r="V16" s="228"/>
      <c r="W16" s="228"/>
      <c r="X16" s="228"/>
      <c r="Y16" s="228"/>
      <c r="Z16" s="228"/>
      <c r="AA16" s="228"/>
      <c r="AB16" s="228"/>
      <c r="AC16" s="228"/>
      <c r="AD16" s="228"/>
      <c r="AE16" s="228"/>
      <c r="AF16" s="228"/>
      <c r="AG16" s="228"/>
    </row>
    <row r="17" spans="1:33" ht="18" customHeight="1">
      <c r="A17" s="214"/>
      <c r="B17" s="220"/>
      <c r="C17" s="214"/>
      <c r="D17" s="216" t="s">
        <v>11</v>
      </c>
      <c r="E17" s="185">
        <v>2</v>
      </c>
      <c r="F17" s="186">
        <v>2314800</v>
      </c>
      <c r="G17" s="187"/>
      <c r="H17" s="187">
        <v>2</v>
      </c>
      <c r="I17" s="187"/>
      <c r="J17" s="187">
        <v>0</v>
      </c>
      <c r="K17" s="188">
        <v>582477</v>
      </c>
      <c r="L17" s="217">
        <f t="shared" si="0"/>
        <v>25.163167444271643</v>
      </c>
      <c r="M17" s="228"/>
      <c r="N17" s="228"/>
      <c r="O17" s="228"/>
      <c r="P17" s="228"/>
      <c r="Q17" s="228"/>
      <c r="R17" s="228"/>
      <c r="S17" s="228"/>
      <c r="T17" s="228"/>
      <c r="U17" s="228"/>
      <c r="V17" s="228"/>
      <c r="W17" s="228"/>
      <c r="X17" s="228"/>
      <c r="Y17" s="228"/>
      <c r="Z17" s="228"/>
      <c r="AA17" s="228"/>
      <c r="AB17" s="228"/>
      <c r="AC17" s="228"/>
      <c r="AD17" s="228"/>
      <c r="AE17" s="228"/>
      <c r="AF17" s="228"/>
      <c r="AG17" s="228"/>
    </row>
    <row r="18" spans="1:33" ht="18" customHeight="1">
      <c r="A18" s="214"/>
      <c r="B18" s="220"/>
      <c r="C18" s="214"/>
      <c r="D18" s="216" t="s">
        <v>47</v>
      </c>
      <c r="E18" s="185">
        <v>2</v>
      </c>
      <c r="F18" s="186">
        <v>455400</v>
      </c>
      <c r="G18" s="187"/>
      <c r="H18" s="187">
        <v>2</v>
      </c>
      <c r="I18" s="187"/>
      <c r="J18" s="187">
        <v>0</v>
      </c>
      <c r="K18" s="188">
        <v>230400</v>
      </c>
      <c r="L18" s="217">
        <f t="shared" si="0"/>
        <v>50.59288537549407</v>
      </c>
      <c r="M18" s="228"/>
      <c r="N18" s="228"/>
      <c r="O18" s="228"/>
      <c r="P18" s="228"/>
      <c r="Q18" s="228"/>
      <c r="R18" s="228"/>
      <c r="S18" s="228"/>
      <c r="T18" s="228"/>
      <c r="U18" s="228"/>
      <c r="V18" s="228"/>
      <c r="W18" s="228"/>
      <c r="X18" s="228"/>
      <c r="Y18" s="228"/>
      <c r="Z18" s="228"/>
      <c r="AA18" s="228"/>
      <c r="AB18" s="228"/>
      <c r="AC18" s="228"/>
      <c r="AD18" s="228"/>
      <c r="AE18" s="228"/>
      <c r="AF18" s="228"/>
      <c r="AG18" s="228"/>
    </row>
    <row r="19" spans="1:33" ht="18" customHeight="1">
      <c r="A19" s="214"/>
      <c r="B19" s="220"/>
      <c r="C19" s="214"/>
      <c r="D19" s="218" t="s">
        <v>56</v>
      </c>
      <c r="E19" s="189"/>
      <c r="F19" s="190"/>
      <c r="G19" s="191"/>
      <c r="H19" s="191"/>
      <c r="I19" s="191"/>
      <c r="J19" s="191"/>
      <c r="K19" s="231"/>
      <c r="L19" s="231"/>
      <c r="M19" s="228"/>
      <c r="N19" s="228"/>
      <c r="O19" s="228"/>
      <c r="P19" s="228"/>
      <c r="Q19" s="228"/>
      <c r="R19" s="228"/>
      <c r="S19" s="228"/>
      <c r="T19" s="228"/>
      <c r="U19" s="228"/>
      <c r="V19" s="228"/>
      <c r="W19" s="228"/>
      <c r="X19" s="228"/>
      <c r="Y19" s="228"/>
      <c r="Z19" s="228"/>
      <c r="AA19" s="228"/>
      <c r="AB19" s="228"/>
      <c r="AC19" s="228"/>
      <c r="AD19" s="228"/>
      <c r="AE19" s="228"/>
      <c r="AF19" s="228"/>
      <c r="AG19" s="228"/>
    </row>
    <row r="20" spans="1:33" ht="18" customHeight="1">
      <c r="A20" s="214"/>
      <c r="B20" s="220"/>
      <c r="C20" s="221"/>
      <c r="D20" s="222" t="s">
        <v>57</v>
      </c>
      <c r="E20" s="223">
        <f>SUM(E15:E19)</f>
        <v>25</v>
      </c>
      <c r="F20" s="224">
        <f>SUM(F15:F19)</f>
        <v>6767080</v>
      </c>
      <c r="G20" s="225"/>
      <c r="H20" s="225">
        <f>SUM(H15:H19)</f>
        <v>22</v>
      </c>
      <c r="I20" s="225"/>
      <c r="J20" s="225">
        <f>SUM(J15:J19)</f>
        <v>3</v>
      </c>
      <c r="K20" s="226">
        <f>SUM(K15:K19)</f>
        <v>2606325</v>
      </c>
      <c r="L20" s="227">
        <f>K20*100/F20</f>
        <v>38.514765600524896</v>
      </c>
      <c r="M20" s="228"/>
      <c r="N20" s="228"/>
      <c r="O20" s="228"/>
      <c r="P20" s="228"/>
      <c r="Q20" s="228"/>
      <c r="R20" s="228"/>
      <c r="S20" s="228"/>
      <c r="T20" s="228"/>
      <c r="U20" s="228"/>
      <c r="V20" s="228"/>
      <c r="W20" s="228"/>
      <c r="X20" s="228"/>
      <c r="Y20" s="228"/>
      <c r="Z20" s="228"/>
      <c r="AA20" s="228"/>
      <c r="AB20" s="228"/>
      <c r="AC20" s="228"/>
      <c r="AD20" s="228"/>
      <c r="AE20" s="228"/>
      <c r="AF20" s="228"/>
      <c r="AG20" s="228"/>
    </row>
    <row r="21" spans="1:33" ht="18" customHeight="1">
      <c r="A21" s="214"/>
      <c r="B21" s="220"/>
      <c r="C21" s="209" t="s">
        <v>54</v>
      </c>
      <c r="D21" s="210" t="s">
        <v>9</v>
      </c>
      <c r="E21" s="181"/>
      <c r="F21" s="182"/>
      <c r="G21" s="183"/>
      <c r="H21" s="183"/>
      <c r="I21" s="183"/>
      <c r="J21" s="183"/>
      <c r="K21" s="183"/>
      <c r="L21" s="183"/>
      <c r="M21" s="228"/>
      <c r="N21" s="228"/>
      <c r="O21" s="228"/>
      <c r="P21" s="228"/>
      <c r="Q21" s="228"/>
      <c r="R21" s="228"/>
      <c r="S21" s="228"/>
      <c r="T21" s="228"/>
      <c r="U21" s="228"/>
      <c r="V21" s="228"/>
      <c r="W21" s="228"/>
      <c r="X21" s="228"/>
      <c r="Y21" s="228"/>
      <c r="Z21" s="228"/>
      <c r="AA21" s="228"/>
      <c r="AB21" s="228"/>
      <c r="AC21" s="228"/>
      <c r="AD21" s="228"/>
      <c r="AE21" s="228"/>
      <c r="AF21" s="228"/>
      <c r="AG21" s="228"/>
    </row>
    <row r="22" spans="1:33" ht="18" customHeight="1">
      <c r="A22" s="214"/>
      <c r="B22" s="220"/>
      <c r="C22" s="214"/>
      <c r="D22" s="216" t="s">
        <v>10</v>
      </c>
      <c r="E22" s="185">
        <v>1</v>
      </c>
      <c r="F22" s="186">
        <v>437000</v>
      </c>
      <c r="G22" s="187"/>
      <c r="H22" s="187">
        <v>1</v>
      </c>
      <c r="I22" s="187"/>
      <c r="J22" s="187"/>
      <c r="K22" s="188">
        <v>135164</v>
      </c>
      <c r="L22" s="217">
        <f>K22*100/F22</f>
        <v>30.929977116704805</v>
      </c>
      <c r="M22" s="228"/>
      <c r="N22" s="228"/>
      <c r="O22" s="228"/>
      <c r="P22" s="228"/>
      <c r="Q22" s="228"/>
      <c r="R22" s="228"/>
      <c r="S22" s="228"/>
      <c r="T22" s="228"/>
      <c r="U22" s="228"/>
      <c r="V22" s="228"/>
      <c r="W22" s="228"/>
      <c r="X22" s="228"/>
      <c r="Y22" s="228"/>
      <c r="Z22" s="228"/>
      <c r="AA22" s="228"/>
      <c r="AB22" s="228"/>
      <c r="AC22" s="228"/>
      <c r="AD22" s="228"/>
      <c r="AE22" s="228"/>
      <c r="AF22" s="228"/>
      <c r="AG22" s="228"/>
    </row>
    <row r="23" spans="1:33" ht="18" customHeight="1">
      <c r="A23" s="214"/>
      <c r="B23" s="220"/>
      <c r="C23" s="214"/>
      <c r="D23" s="216" t="s">
        <v>11</v>
      </c>
      <c r="E23" s="188">
        <v>2</v>
      </c>
      <c r="F23" s="232">
        <v>6901120</v>
      </c>
      <c r="G23" s="187"/>
      <c r="H23" s="187">
        <v>2</v>
      </c>
      <c r="I23" s="187"/>
      <c r="J23" s="187">
        <v>0</v>
      </c>
      <c r="K23" s="188">
        <v>1494343</v>
      </c>
      <c r="L23" s="233">
        <f>K23*100/F23</f>
        <v>21.653630135398313</v>
      </c>
      <c r="M23" s="228"/>
      <c r="N23" s="253"/>
      <c r="O23" s="228"/>
      <c r="P23" s="228"/>
      <c r="Q23" s="228"/>
      <c r="R23" s="228"/>
      <c r="S23" s="228"/>
      <c r="T23" s="228"/>
      <c r="U23" s="228"/>
      <c r="V23" s="228"/>
      <c r="W23" s="228"/>
      <c r="X23" s="228"/>
      <c r="Y23" s="228"/>
      <c r="Z23" s="228"/>
      <c r="AA23" s="228"/>
      <c r="AB23" s="228"/>
      <c r="AC23" s="228"/>
      <c r="AD23" s="228"/>
      <c r="AE23" s="228"/>
      <c r="AF23" s="228"/>
      <c r="AG23" s="228"/>
    </row>
    <row r="24" spans="1:33" ht="18" customHeight="1">
      <c r="A24" s="214"/>
      <c r="B24" s="220"/>
      <c r="C24" s="214"/>
      <c r="D24" s="216" t="s">
        <v>47</v>
      </c>
      <c r="E24" s="188"/>
      <c r="F24" s="232"/>
      <c r="G24" s="187"/>
      <c r="H24" s="187"/>
      <c r="I24" s="187"/>
      <c r="J24" s="187"/>
      <c r="K24" s="187"/>
      <c r="L24" s="187"/>
      <c r="M24" s="228"/>
      <c r="N24" s="228"/>
      <c r="O24" s="228"/>
      <c r="P24" s="228"/>
      <c r="Q24" s="228"/>
      <c r="R24" s="228"/>
      <c r="S24" s="228"/>
      <c r="T24" s="228"/>
      <c r="U24" s="228"/>
      <c r="V24" s="228"/>
      <c r="W24" s="228"/>
      <c r="X24" s="228"/>
      <c r="Y24" s="228"/>
      <c r="Z24" s="228"/>
      <c r="AA24" s="228"/>
      <c r="AB24" s="228"/>
      <c r="AC24" s="228"/>
      <c r="AD24" s="228"/>
      <c r="AE24" s="228"/>
      <c r="AF24" s="228"/>
      <c r="AG24" s="228"/>
    </row>
    <row r="25" spans="1:33" ht="18" customHeight="1">
      <c r="A25" s="214"/>
      <c r="B25" s="220"/>
      <c r="C25" s="214"/>
      <c r="D25" s="218" t="s">
        <v>56</v>
      </c>
      <c r="E25" s="191"/>
      <c r="F25" s="234"/>
      <c r="G25" s="191"/>
      <c r="H25" s="191"/>
      <c r="I25" s="191"/>
      <c r="J25" s="191"/>
      <c r="K25" s="191"/>
      <c r="L25" s="191"/>
      <c r="M25" s="228"/>
      <c r="N25" s="228"/>
      <c r="O25" s="228"/>
      <c r="P25" s="228"/>
      <c r="Q25" s="228"/>
      <c r="R25" s="228"/>
      <c r="S25" s="228"/>
      <c r="T25" s="228"/>
      <c r="U25" s="228"/>
      <c r="V25" s="228"/>
      <c r="W25" s="228"/>
      <c r="X25" s="228"/>
      <c r="Y25" s="228"/>
      <c r="Z25" s="228"/>
      <c r="AA25" s="228"/>
      <c r="AB25" s="228"/>
      <c r="AC25" s="228"/>
      <c r="AD25" s="228"/>
      <c r="AE25" s="228"/>
      <c r="AF25" s="228"/>
      <c r="AG25" s="228"/>
    </row>
    <row r="26" spans="1:33" ht="18" customHeight="1">
      <c r="A26" s="221"/>
      <c r="B26" s="235"/>
      <c r="C26" s="221"/>
      <c r="D26" s="222" t="s">
        <v>57</v>
      </c>
      <c r="E26" s="226">
        <f>SUM(E22:E25)</f>
        <v>3</v>
      </c>
      <c r="F26" s="236">
        <f>SUM(F22:F25)</f>
        <v>7338120</v>
      </c>
      <c r="G26" s="225"/>
      <c r="H26" s="225">
        <f>SUM(H22:H25)</f>
        <v>3</v>
      </c>
      <c r="I26" s="225"/>
      <c r="J26" s="225"/>
      <c r="K26" s="226">
        <f>SUM(K22:K25)</f>
        <v>1629507</v>
      </c>
      <c r="L26" s="227">
        <f>SUM(L22:L25)</f>
        <v>52.583607252103121</v>
      </c>
      <c r="M26" s="228"/>
      <c r="N26" s="228"/>
      <c r="O26" s="228"/>
      <c r="P26" s="228"/>
      <c r="Q26" s="228"/>
      <c r="R26" s="228"/>
      <c r="S26" s="228"/>
      <c r="T26" s="228"/>
      <c r="U26" s="228"/>
      <c r="V26" s="228"/>
      <c r="W26" s="228"/>
      <c r="X26" s="228"/>
      <c r="Y26" s="228"/>
      <c r="Z26" s="228"/>
      <c r="AA26" s="228"/>
      <c r="AB26" s="228"/>
      <c r="AC26" s="228"/>
      <c r="AD26" s="228"/>
      <c r="AE26" s="228"/>
      <c r="AF26" s="228"/>
      <c r="AG26" s="228"/>
    </row>
    <row r="27" spans="1:33" s="228" customFormat="1" ht="18" customHeight="1">
      <c r="A27" s="207">
        <v>2</v>
      </c>
      <c r="B27" s="207" t="s">
        <v>12</v>
      </c>
      <c r="C27" s="209" t="s">
        <v>12</v>
      </c>
      <c r="D27" s="210" t="s">
        <v>9</v>
      </c>
      <c r="E27" s="183"/>
      <c r="F27" s="237"/>
      <c r="G27" s="183"/>
      <c r="H27" s="183"/>
      <c r="I27" s="183"/>
      <c r="J27" s="183"/>
      <c r="K27" s="183"/>
      <c r="L27" s="183"/>
    </row>
    <row r="28" spans="1:33" s="228" customFormat="1" ht="18" customHeight="1">
      <c r="A28" s="214"/>
      <c r="B28" s="214"/>
      <c r="C28" s="238"/>
      <c r="D28" s="216" t="s">
        <v>10</v>
      </c>
      <c r="E28" s="187"/>
      <c r="F28" s="239"/>
      <c r="G28" s="187"/>
      <c r="H28" s="187"/>
      <c r="I28" s="187"/>
      <c r="J28" s="187"/>
      <c r="K28" s="187"/>
      <c r="L28" s="187"/>
    </row>
    <row r="29" spans="1:33" s="228" customFormat="1" ht="18" customHeight="1">
      <c r="A29" s="214"/>
      <c r="B29" s="214"/>
      <c r="C29" s="238"/>
      <c r="D29" s="216" t="s">
        <v>11</v>
      </c>
      <c r="E29" s="187"/>
      <c r="F29" s="239"/>
      <c r="G29" s="187"/>
      <c r="H29" s="187"/>
      <c r="I29" s="187"/>
      <c r="J29" s="187"/>
      <c r="K29" s="187"/>
      <c r="L29" s="187"/>
    </row>
    <row r="30" spans="1:33" s="228" customFormat="1" ht="18" customHeight="1">
      <c r="A30" s="214"/>
      <c r="B30" s="214"/>
      <c r="C30" s="238"/>
      <c r="D30" s="216" t="s">
        <v>47</v>
      </c>
      <c r="E30" s="187"/>
      <c r="F30" s="239"/>
      <c r="G30" s="187"/>
      <c r="H30" s="187"/>
      <c r="I30" s="187"/>
      <c r="J30" s="187"/>
      <c r="K30" s="187"/>
      <c r="L30" s="187"/>
    </row>
    <row r="31" spans="1:33" s="228" customFormat="1" ht="18" customHeight="1">
      <c r="A31" s="214"/>
      <c r="B31" s="214"/>
      <c r="C31" s="238"/>
      <c r="D31" s="218" t="s">
        <v>56</v>
      </c>
      <c r="E31" s="191"/>
      <c r="F31" s="234"/>
      <c r="G31" s="191"/>
      <c r="H31" s="191"/>
      <c r="I31" s="191"/>
      <c r="J31" s="191"/>
      <c r="K31" s="191"/>
      <c r="L31" s="191"/>
    </row>
    <row r="32" spans="1:33" s="229" customFormat="1" ht="18" customHeight="1">
      <c r="A32" s="221"/>
      <c r="B32" s="221"/>
      <c r="C32" s="240"/>
      <c r="D32" s="241" t="s">
        <v>57</v>
      </c>
      <c r="E32" s="192"/>
      <c r="F32" s="242"/>
      <c r="G32" s="192"/>
      <c r="H32" s="192"/>
      <c r="I32" s="192"/>
      <c r="J32" s="192"/>
      <c r="K32" s="192"/>
      <c r="L32" s="192"/>
      <c r="M32" s="228"/>
      <c r="N32" s="228"/>
      <c r="O32" s="228"/>
      <c r="P32" s="228"/>
      <c r="Q32" s="228"/>
      <c r="R32" s="228"/>
      <c r="S32" s="228"/>
      <c r="T32" s="228"/>
      <c r="U32" s="228"/>
      <c r="V32" s="228"/>
      <c r="W32" s="228"/>
      <c r="X32" s="228"/>
      <c r="Y32" s="228"/>
      <c r="Z32" s="228"/>
      <c r="AA32" s="228"/>
      <c r="AB32" s="228"/>
      <c r="AC32" s="228"/>
      <c r="AD32" s="228"/>
      <c r="AE32" s="228"/>
      <c r="AF32" s="228"/>
      <c r="AG32" s="228"/>
    </row>
    <row r="33" spans="1:33" s="250" customFormat="1" ht="21.95" customHeight="1" thickBot="1">
      <c r="A33" s="197" t="s">
        <v>48</v>
      </c>
      <c r="B33" s="243"/>
      <c r="C33" s="243"/>
      <c r="D33" s="244"/>
      <c r="E33" s="245">
        <f>E14+E20+E26</f>
        <v>30</v>
      </c>
      <c r="F33" s="246">
        <f>F14+F20+F26</f>
        <v>15550000</v>
      </c>
      <c r="G33" s="247"/>
      <c r="H33" s="247">
        <f>H14+H20+H26</f>
        <v>26</v>
      </c>
      <c r="I33" s="247"/>
      <c r="J33" s="247">
        <f>J14+J20+J26</f>
        <v>4</v>
      </c>
      <c r="K33" s="245">
        <f>K14+K20+K26</f>
        <v>4766907</v>
      </c>
      <c r="L33" s="248">
        <f>K33*100/F33</f>
        <v>30.655350482315111</v>
      </c>
      <c r="M33" s="249"/>
      <c r="N33" s="249"/>
      <c r="O33" s="249"/>
      <c r="P33" s="249"/>
      <c r="Q33" s="249"/>
      <c r="R33" s="249"/>
      <c r="S33" s="249"/>
      <c r="T33" s="249"/>
      <c r="U33" s="249"/>
      <c r="V33" s="249"/>
      <c r="W33" s="249"/>
      <c r="X33" s="249"/>
      <c r="Y33" s="249"/>
      <c r="Z33" s="249"/>
      <c r="AA33" s="249"/>
      <c r="AB33" s="249"/>
      <c r="AC33" s="249"/>
      <c r="AD33" s="249"/>
      <c r="AE33" s="249"/>
      <c r="AF33" s="249"/>
      <c r="AG33" s="249"/>
    </row>
    <row r="34" spans="1:33" ht="24.75" thickTop="1">
      <c r="A34" s="194" t="s">
        <v>197</v>
      </c>
      <c r="Q34" s="228"/>
    </row>
    <row r="35" spans="1:33">
      <c r="A35" s="180" t="s">
        <v>60</v>
      </c>
      <c r="Q35" s="228"/>
    </row>
    <row r="36" spans="1:33" s="251" customFormat="1">
      <c r="B36" s="251" t="s">
        <v>67</v>
      </c>
      <c r="C36" s="249"/>
      <c r="E36" s="249"/>
      <c r="F36" s="252"/>
      <c r="H36" s="252"/>
      <c r="K36" s="249"/>
      <c r="M36" s="249"/>
      <c r="Q36" s="249"/>
    </row>
    <row r="37" spans="1:33" s="251" customFormat="1">
      <c r="B37" s="251" t="s">
        <v>68</v>
      </c>
      <c r="C37" s="249"/>
      <c r="E37" s="249"/>
      <c r="F37" s="249"/>
      <c r="H37" s="249"/>
      <c r="Q37" s="249"/>
    </row>
    <row r="38" spans="1:33" s="251" customFormat="1">
      <c r="B38" s="251" t="s">
        <v>69</v>
      </c>
      <c r="C38" s="249"/>
      <c r="E38" s="249"/>
      <c r="F38" s="249"/>
      <c r="H38" s="249"/>
      <c r="Q38" s="249"/>
    </row>
    <row r="39" spans="1:33">
      <c r="A39" s="180" t="s">
        <v>61</v>
      </c>
      <c r="Q39" s="228"/>
    </row>
    <row r="40" spans="1:33">
      <c r="B40" s="180" t="s">
        <v>62</v>
      </c>
      <c r="Q40" s="228"/>
    </row>
    <row r="41" spans="1:33">
      <c r="B41" s="180" t="s">
        <v>66</v>
      </c>
      <c r="Q41" s="228"/>
    </row>
  </sheetData>
  <mergeCells count="22">
    <mergeCell ref="A1:L1"/>
    <mergeCell ref="A2:L2"/>
    <mergeCell ref="A3:L3"/>
    <mergeCell ref="A4:L4"/>
    <mergeCell ref="K7:L7"/>
    <mergeCell ref="G7:J7"/>
    <mergeCell ref="A5:K5"/>
    <mergeCell ref="C27:C32"/>
    <mergeCell ref="B9:B26"/>
    <mergeCell ref="G6:L6"/>
    <mergeCell ref="B6:B8"/>
    <mergeCell ref="A33:D33"/>
    <mergeCell ref="B27:B32"/>
    <mergeCell ref="C9:C14"/>
    <mergeCell ref="C15:C20"/>
    <mergeCell ref="C21:C26"/>
    <mergeCell ref="D6:D8"/>
    <mergeCell ref="A6:A8"/>
    <mergeCell ref="A27:A32"/>
    <mergeCell ref="A9:A26"/>
    <mergeCell ref="E6:F6"/>
    <mergeCell ref="C6:C8"/>
  </mergeCells>
  <phoneticPr fontId="2" type="noConversion"/>
  <printOptions horizontalCentered="1"/>
  <pageMargins left="0.2" right="0.2" top="0.4" bottom="0.2" header="0" footer="0"/>
  <pageSetup paperSize="9" scale="84" orientation="landscape" r:id="rId1"/>
  <headerFooter alignWithMargins="0"/>
  <rowBreaks count="1" manualBreakCount="1">
    <brk id="33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5"/>
  <sheetViews>
    <sheetView tabSelected="1" view="pageLayout" topLeftCell="A49" zoomScaleNormal="110" workbookViewId="0">
      <selection activeCell="D67" sqref="D67"/>
    </sheetView>
  </sheetViews>
  <sheetFormatPr defaultRowHeight="20.25"/>
  <cols>
    <col min="1" max="1" width="6.7109375" style="2" customWidth="1"/>
    <col min="2" max="2" width="54.85546875" style="2" customWidth="1"/>
    <col min="3" max="3" width="7.5703125" style="2" customWidth="1"/>
    <col min="4" max="4" width="9.28515625" style="2" customWidth="1"/>
    <col min="5" max="5" width="14.28515625" style="2" bestFit="1" customWidth="1"/>
    <col min="6" max="6" width="10.28515625" style="62" customWidth="1"/>
    <col min="7" max="7" width="14.42578125" style="2" customWidth="1"/>
    <col min="8" max="8" width="14.28515625" style="2" customWidth="1"/>
    <col min="9" max="10" width="13.7109375" style="2" customWidth="1"/>
    <col min="11" max="11" width="12.5703125" style="62" customWidth="1"/>
    <col min="12" max="12" width="9.5703125" style="91" bestFit="1" customWidth="1"/>
    <col min="13" max="13" width="11.140625" style="95" customWidth="1"/>
    <col min="14" max="14" width="9.42578125" style="2" bestFit="1" customWidth="1"/>
    <col min="15" max="16384" width="9.140625" style="2"/>
  </cols>
  <sheetData>
    <row r="1" spans="1:14">
      <c r="A1" s="132" t="s">
        <v>35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</row>
    <row r="2" spans="1:14" ht="24" customHeight="1">
      <c r="A2" s="103" t="s">
        <v>148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</row>
    <row r="3" spans="1:14" ht="24" customHeight="1">
      <c r="A3" s="109" t="s">
        <v>186</v>
      </c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</row>
    <row r="4" spans="1:14" ht="24" customHeight="1">
      <c r="A4" s="109" t="s">
        <v>149</v>
      </c>
      <c r="B4" s="109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</row>
    <row r="5" spans="1:14" ht="22.5" customHeight="1">
      <c r="A5" s="136" t="s">
        <v>2</v>
      </c>
      <c r="B5" s="136"/>
      <c r="C5" s="136"/>
      <c r="D5" s="136"/>
      <c r="E5" s="136"/>
      <c r="F5" s="136"/>
      <c r="G5" s="136"/>
      <c r="H5" s="136"/>
      <c r="I5" s="136"/>
      <c r="J5" s="136"/>
      <c r="K5" s="136"/>
      <c r="L5" s="136"/>
      <c r="M5" s="136"/>
      <c r="N5" s="136"/>
    </row>
    <row r="6" spans="1:14" s="1" customFormat="1" ht="21" customHeight="1">
      <c r="A6" s="104" t="s">
        <v>36</v>
      </c>
      <c r="B6" s="104" t="s">
        <v>59</v>
      </c>
      <c r="C6" s="139" t="s">
        <v>37</v>
      </c>
      <c r="D6" s="140"/>
      <c r="E6" s="144" t="s">
        <v>150</v>
      </c>
      <c r="F6" s="104" t="s">
        <v>38</v>
      </c>
      <c r="G6" s="131" t="s">
        <v>39</v>
      </c>
      <c r="H6" s="104" t="s">
        <v>40</v>
      </c>
      <c r="I6" s="104" t="s">
        <v>41</v>
      </c>
      <c r="J6" s="149" t="s">
        <v>42</v>
      </c>
      <c r="K6" s="107" t="s">
        <v>51</v>
      </c>
      <c r="L6" s="130"/>
      <c r="M6" s="130"/>
      <c r="N6" s="108"/>
    </row>
    <row r="7" spans="1:14" s="1" customFormat="1" ht="18.75">
      <c r="A7" s="137"/>
      <c r="B7" s="141"/>
      <c r="C7" s="143" t="s">
        <v>14</v>
      </c>
      <c r="D7" s="143" t="s">
        <v>15</v>
      </c>
      <c r="E7" s="145"/>
      <c r="F7" s="105"/>
      <c r="G7" s="147"/>
      <c r="H7" s="137"/>
      <c r="I7" s="137"/>
      <c r="J7" s="150"/>
      <c r="K7" s="107" t="s">
        <v>43</v>
      </c>
      <c r="L7" s="108"/>
      <c r="M7" s="107" t="s">
        <v>44</v>
      </c>
      <c r="N7" s="108"/>
    </row>
    <row r="8" spans="1:14" s="1" customFormat="1" ht="36" customHeight="1">
      <c r="A8" s="138"/>
      <c r="B8" s="142"/>
      <c r="C8" s="106"/>
      <c r="D8" s="106"/>
      <c r="E8" s="146"/>
      <c r="F8" s="106"/>
      <c r="G8" s="148"/>
      <c r="H8" s="138"/>
      <c r="I8" s="138"/>
      <c r="J8" s="151"/>
      <c r="K8" s="6" t="s">
        <v>28</v>
      </c>
      <c r="L8" s="87" t="s">
        <v>27</v>
      </c>
      <c r="M8" s="93" t="s">
        <v>29</v>
      </c>
      <c r="N8" s="3" t="s">
        <v>27</v>
      </c>
    </row>
    <row r="9" spans="1:14" s="1" customFormat="1" ht="21">
      <c r="A9" s="115" t="s">
        <v>79</v>
      </c>
      <c r="B9" s="115"/>
      <c r="C9" s="115"/>
      <c r="D9" s="115"/>
      <c r="E9" s="115"/>
      <c r="F9" s="115"/>
      <c r="G9" s="115"/>
      <c r="H9" s="115"/>
      <c r="I9" s="115"/>
      <c r="J9" s="115"/>
      <c r="K9" s="115"/>
      <c r="L9" s="115"/>
      <c r="M9" s="115"/>
      <c r="N9" s="48"/>
    </row>
    <row r="10" spans="1:14" s="1" customFormat="1" ht="21">
      <c r="A10" s="115" t="s">
        <v>80</v>
      </c>
      <c r="B10" s="115"/>
      <c r="C10" s="115"/>
      <c r="D10" s="115"/>
      <c r="E10" s="115"/>
      <c r="F10" s="115"/>
      <c r="G10" s="115"/>
      <c r="H10" s="115"/>
      <c r="I10" s="115"/>
      <c r="J10" s="115"/>
      <c r="K10" s="115"/>
      <c r="L10" s="115"/>
      <c r="M10" s="115"/>
      <c r="N10" s="48"/>
    </row>
    <row r="11" spans="1:14" s="1" customFormat="1" ht="21">
      <c r="A11" s="24">
        <v>1</v>
      </c>
      <c r="B11" s="53" t="s">
        <v>145</v>
      </c>
      <c r="C11" s="25" t="s">
        <v>81</v>
      </c>
      <c r="D11" s="24">
        <v>216</v>
      </c>
      <c r="E11" s="38">
        <v>78200</v>
      </c>
      <c r="F11" s="24">
        <v>2</v>
      </c>
      <c r="G11" s="25" t="s">
        <v>146</v>
      </c>
      <c r="H11" s="63">
        <v>1</v>
      </c>
      <c r="I11" s="24">
        <v>2</v>
      </c>
      <c r="J11" s="24">
        <v>2</v>
      </c>
      <c r="K11" s="24">
        <v>168</v>
      </c>
      <c r="L11" s="88">
        <f>K11*100/D11</f>
        <v>77.777777777777771</v>
      </c>
      <c r="M11" s="66">
        <v>50315</v>
      </c>
      <c r="N11" s="65">
        <f>M11*100/E11</f>
        <v>64.34143222506394</v>
      </c>
    </row>
    <row r="12" spans="1:14" s="1" customFormat="1" ht="21">
      <c r="A12" s="24">
        <v>2</v>
      </c>
      <c r="B12" s="18" t="s">
        <v>93</v>
      </c>
      <c r="C12" s="25" t="s">
        <v>81</v>
      </c>
      <c r="D12" s="24">
        <v>80</v>
      </c>
      <c r="E12" s="38">
        <v>96000</v>
      </c>
      <c r="F12" s="24">
        <v>2</v>
      </c>
      <c r="G12" s="25" t="s">
        <v>146</v>
      </c>
      <c r="H12" s="63">
        <v>1</v>
      </c>
      <c r="I12" s="24">
        <v>2</v>
      </c>
      <c r="J12" s="24">
        <v>2</v>
      </c>
      <c r="K12" s="24">
        <v>40</v>
      </c>
      <c r="L12" s="88">
        <f>K12*100/D12</f>
        <v>50</v>
      </c>
      <c r="M12" s="66">
        <v>31425</v>
      </c>
      <c r="N12" s="67">
        <f>M12*100/E12</f>
        <v>32.734375</v>
      </c>
    </row>
    <row r="13" spans="1:14" s="1" customFormat="1" ht="19.5">
      <c r="A13" s="112" t="s">
        <v>94</v>
      </c>
      <c r="B13" s="113" t="s">
        <v>94</v>
      </c>
      <c r="C13" s="113" t="s">
        <v>94</v>
      </c>
      <c r="D13" s="113" t="s">
        <v>94</v>
      </c>
      <c r="E13" s="113" t="s">
        <v>94</v>
      </c>
      <c r="F13" s="113" t="s">
        <v>94</v>
      </c>
      <c r="G13" s="113" t="s">
        <v>94</v>
      </c>
      <c r="H13" s="113" t="s">
        <v>94</v>
      </c>
      <c r="I13" s="113" t="s">
        <v>94</v>
      </c>
      <c r="J13" s="113" t="s">
        <v>94</v>
      </c>
      <c r="K13" s="113" t="s">
        <v>94</v>
      </c>
      <c r="L13" s="113" t="s">
        <v>94</v>
      </c>
      <c r="M13" s="114" t="s">
        <v>94</v>
      </c>
      <c r="N13" s="48"/>
    </row>
    <row r="14" spans="1:14" s="1" customFormat="1" ht="19.5">
      <c r="A14" s="112" t="s">
        <v>95</v>
      </c>
      <c r="B14" s="113" t="s">
        <v>95</v>
      </c>
      <c r="C14" s="113" t="s">
        <v>95</v>
      </c>
      <c r="D14" s="113" t="s">
        <v>95</v>
      </c>
      <c r="E14" s="113" t="s">
        <v>95</v>
      </c>
      <c r="F14" s="113" t="s">
        <v>95</v>
      </c>
      <c r="G14" s="113" t="s">
        <v>95</v>
      </c>
      <c r="H14" s="113" t="s">
        <v>95</v>
      </c>
      <c r="I14" s="113" t="s">
        <v>95</v>
      </c>
      <c r="J14" s="113" t="s">
        <v>95</v>
      </c>
      <c r="K14" s="113" t="s">
        <v>95</v>
      </c>
      <c r="L14" s="113" t="s">
        <v>95</v>
      </c>
      <c r="M14" s="114" t="s">
        <v>95</v>
      </c>
      <c r="N14" s="48"/>
    </row>
    <row r="15" spans="1:14" s="1" customFormat="1" ht="21">
      <c r="A15" s="24"/>
      <c r="B15" s="19" t="s">
        <v>96</v>
      </c>
      <c r="C15" s="25" t="s">
        <v>81</v>
      </c>
      <c r="D15" s="24">
        <v>50</v>
      </c>
      <c r="E15" s="38">
        <v>38100</v>
      </c>
      <c r="F15" s="24">
        <v>2</v>
      </c>
      <c r="G15" s="24" t="s">
        <v>146</v>
      </c>
      <c r="H15" s="24">
        <v>2</v>
      </c>
      <c r="I15" s="24">
        <v>2</v>
      </c>
      <c r="J15" s="24">
        <v>1</v>
      </c>
      <c r="K15" s="24">
        <v>50</v>
      </c>
      <c r="L15" s="88">
        <f>K15*100/D15</f>
        <v>100</v>
      </c>
      <c r="M15" s="66">
        <v>35280</v>
      </c>
      <c r="N15" s="68">
        <f>M15*100/E15</f>
        <v>92.5984251968504</v>
      </c>
    </row>
    <row r="16" spans="1:14" s="1" customFormat="1" ht="19.5">
      <c r="A16" s="112" t="s">
        <v>97</v>
      </c>
      <c r="B16" s="113" t="s">
        <v>95</v>
      </c>
      <c r="C16" s="113" t="s">
        <v>95</v>
      </c>
      <c r="D16" s="113" t="s">
        <v>95</v>
      </c>
      <c r="E16" s="113" t="s">
        <v>95</v>
      </c>
      <c r="F16" s="113" t="s">
        <v>95</v>
      </c>
      <c r="G16" s="113" t="s">
        <v>95</v>
      </c>
      <c r="H16" s="113" t="s">
        <v>95</v>
      </c>
      <c r="I16" s="113" t="s">
        <v>95</v>
      </c>
      <c r="J16" s="113" t="s">
        <v>95</v>
      </c>
      <c r="K16" s="113" t="s">
        <v>95</v>
      </c>
      <c r="L16" s="113" t="s">
        <v>95</v>
      </c>
      <c r="M16" s="114" t="s">
        <v>95</v>
      </c>
      <c r="N16" s="48"/>
    </row>
    <row r="17" spans="1:14" s="1" customFormat="1" ht="21">
      <c r="A17" s="24"/>
      <c r="B17" s="20" t="s">
        <v>98</v>
      </c>
      <c r="C17" s="25" t="s">
        <v>81</v>
      </c>
      <c r="D17" s="24">
        <v>58</v>
      </c>
      <c r="E17" s="38">
        <v>147900</v>
      </c>
      <c r="F17" s="24">
        <v>2</v>
      </c>
      <c r="G17" s="24" t="s">
        <v>146</v>
      </c>
      <c r="H17" s="24">
        <v>2</v>
      </c>
      <c r="I17" s="24">
        <v>2</v>
      </c>
      <c r="J17" s="24">
        <v>3</v>
      </c>
      <c r="K17" s="24">
        <v>50</v>
      </c>
      <c r="L17" s="88">
        <f>K17*100/D17</f>
        <v>86.206896551724142</v>
      </c>
      <c r="M17" s="66">
        <v>75330</v>
      </c>
      <c r="N17" s="65">
        <f>M17*100/E17</f>
        <v>50.933062880324542</v>
      </c>
    </row>
    <row r="18" spans="1:14" s="1" customFormat="1" ht="21">
      <c r="A18" s="24"/>
      <c r="B18" s="20" t="s">
        <v>99</v>
      </c>
      <c r="C18" s="25" t="s">
        <v>81</v>
      </c>
      <c r="D18" s="24">
        <v>60</v>
      </c>
      <c r="E18" s="38">
        <v>91500</v>
      </c>
      <c r="F18" s="24">
        <v>2</v>
      </c>
      <c r="G18" s="24" t="s">
        <v>146</v>
      </c>
      <c r="H18" s="24">
        <v>2</v>
      </c>
      <c r="I18" s="24">
        <v>2</v>
      </c>
      <c r="J18" s="24">
        <v>3</v>
      </c>
      <c r="K18" s="24">
        <v>60</v>
      </c>
      <c r="L18" s="88">
        <f>K18*100/D18</f>
        <v>100</v>
      </c>
      <c r="M18" s="66">
        <v>50990</v>
      </c>
      <c r="N18" s="67">
        <f>M18*100/E18</f>
        <v>55.72677595628415</v>
      </c>
    </row>
    <row r="19" spans="1:14" s="1" customFormat="1" ht="19.5">
      <c r="A19" s="112" t="s">
        <v>100</v>
      </c>
      <c r="B19" s="113" t="s">
        <v>95</v>
      </c>
      <c r="C19" s="113" t="s">
        <v>95</v>
      </c>
      <c r="D19" s="113" t="s">
        <v>95</v>
      </c>
      <c r="E19" s="113" t="s">
        <v>95</v>
      </c>
      <c r="F19" s="113" t="s">
        <v>95</v>
      </c>
      <c r="G19" s="113" t="s">
        <v>95</v>
      </c>
      <c r="H19" s="113" t="s">
        <v>95</v>
      </c>
      <c r="I19" s="113" t="s">
        <v>95</v>
      </c>
      <c r="J19" s="113" t="s">
        <v>95</v>
      </c>
      <c r="K19" s="113" t="s">
        <v>95</v>
      </c>
      <c r="L19" s="113" t="s">
        <v>95</v>
      </c>
      <c r="M19" s="114" t="s">
        <v>95</v>
      </c>
      <c r="N19" s="48"/>
    </row>
    <row r="20" spans="1:14" s="1" customFormat="1" ht="21">
      <c r="A20" s="24"/>
      <c r="B20" s="20" t="s">
        <v>101</v>
      </c>
      <c r="C20" s="25" t="s">
        <v>81</v>
      </c>
      <c r="D20" s="24">
        <v>25</v>
      </c>
      <c r="E20" s="38">
        <v>68750</v>
      </c>
      <c r="F20" s="24">
        <v>2</v>
      </c>
      <c r="G20" s="24" t="s">
        <v>146</v>
      </c>
      <c r="H20" s="24">
        <v>2</v>
      </c>
      <c r="I20" s="24">
        <v>2</v>
      </c>
      <c r="J20" s="24">
        <v>1</v>
      </c>
      <c r="K20" s="24">
        <v>25</v>
      </c>
      <c r="L20" s="88">
        <f>K20*100/D20</f>
        <v>100</v>
      </c>
      <c r="M20" s="66">
        <v>68750</v>
      </c>
      <c r="N20" s="68">
        <f>M20*100/E20</f>
        <v>100</v>
      </c>
    </row>
    <row r="21" spans="1:14" s="1" customFormat="1" ht="19.5">
      <c r="A21" s="112" t="s">
        <v>102</v>
      </c>
      <c r="B21" s="113" t="s">
        <v>95</v>
      </c>
      <c r="C21" s="113" t="s">
        <v>95</v>
      </c>
      <c r="D21" s="113" t="s">
        <v>95</v>
      </c>
      <c r="E21" s="113" t="s">
        <v>95</v>
      </c>
      <c r="F21" s="113" t="s">
        <v>95</v>
      </c>
      <c r="G21" s="113" t="s">
        <v>95</v>
      </c>
      <c r="H21" s="113" t="s">
        <v>95</v>
      </c>
      <c r="I21" s="113" t="s">
        <v>95</v>
      </c>
      <c r="J21" s="113" t="s">
        <v>95</v>
      </c>
      <c r="K21" s="113" t="s">
        <v>95</v>
      </c>
      <c r="L21" s="113" t="s">
        <v>95</v>
      </c>
      <c r="M21" s="114" t="s">
        <v>95</v>
      </c>
      <c r="N21" s="48"/>
    </row>
    <row r="22" spans="1:14" s="1" customFormat="1" ht="21">
      <c r="A22" s="24"/>
      <c r="B22" s="37" t="s">
        <v>103</v>
      </c>
      <c r="C22" s="25" t="s">
        <v>104</v>
      </c>
      <c r="D22" s="24">
        <v>20</v>
      </c>
      <c r="E22" s="38">
        <v>2018800</v>
      </c>
      <c r="F22" s="24">
        <v>2</v>
      </c>
      <c r="G22" s="24" t="s">
        <v>146</v>
      </c>
      <c r="H22" s="63">
        <v>3</v>
      </c>
      <c r="I22" s="64">
        <v>2</v>
      </c>
      <c r="J22" s="64">
        <v>1</v>
      </c>
      <c r="K22" s="24">
        <v>20</v>
      </c>
      <c r="L22" s="88">
        <f>K22*100/D22</f>
        <v>100</v>
      </c>
      <c r="M22" s="66">
        <v>484775</v>
      </c>
      <c r="N22" s="68">
        <f>M22*100/E22</f>
        <v>24.013027541113534</v>
      </c>
    </row>
    <row r="23" spans="1:14" s="1" customFormat="1" ht="19.5">
      <c r="A23" s="112" t="s">
        <v>105</v>
      </c>
      <c r="B23" s="113" t="s">
        <v>95</v>
      </c>
      <c r="C23" s="113" t="s">
        <v>95</v>
      </c>
      <c r="D23" s="113" t="s">
        <v>95</v>
      </c>
      <c r="E23" s="113" t="s">
        <v>95</v>
      </c>
      <c r="F23" s="113" t="s">
        <v>95</v>
      </c>
      <c r="G23" s="113" t="s">
        <v>95</v>
      </c>
      <c r="H23" s="113" t="s">
        <v>95</v>
      </c>
      <c r="I23" s="113" t="s">
        <v>95</v>
      </c>
      <c r="J23" s="113" t="s">
        <v>95</v>
      </c>
      <c r="K23" s="113" t="s">
        <v>95</v>
      </c>
      <c r="L23" s="113" t="s">
        <v>95</v>
      </c>
      <c r="M23" s="114" t="s">
        <v>95</v>
      </c>
      <c r="N23" s="48"/>
    </row>
    <row r="24" spans="1:14" s="1" customFormat="1" ht="21">
      <c r="A24" s="24"/>
      <c r="B24" s="59" t="s">
        <v>106</v>
      </c>
      <c r="C24" s="25"/>
      <c r="D24" s="24"/>
      <c r="E24" s="25"/>
      <c r="F24" s="24"/>
      <c r="G24" s="25"/>
      <c r="H24" s="38"/>
      <c r="I24" s="24"/>
      <c r="J24" s="24"/>
      <c r="K24" s="24"/>
      <c r="L24" s="88"/>
      <c r="M24" s="38"/>
      <c r="N24" s="50"/>
    </row>
    <row r="25" spans="1:14" s="1" customFormat="1" ht="21">
      <c r="A25" s="24"/>
      <c r="B25" s="20" t="s">
        <v>107</v>
      </c>
      <c r="C25" s="25" t="s">
        <v>81</v>
      </c>
      <c r="D25" s="24">
        <v>52</v>
      </c>
      <c r="E25" s="38">
        <v>145800</v>
      </c>
      <c r="F25" s="24">
        <v>2</v>
      </c>
      <c r="G25" s="24" t="s">
        <v>146</v>
      </c>
      <c r="H25" s="24">
        <v>2</v>
      </c>
      <c r="I25" s="24">
        <v>2</v>
      </c>
      <c r="J25" s="24">
        <v>1</v>
      </c>
      <c r="K25" s="24">
        <v>52</v>
      </c>
      <c r="L25" s="88">
        <f>K25*100/D25</f>
        <v>100</v>
      </c>
      <c r="M25" s="66">
        <v>20800</v>
      </c>
      <c r="N25" s="69">
        <f>M25*100/E25</f>
        <v>14.266117969821673</v>
      </c>
    </row>
    <row r="26" spans="1:14" s="1" customFormat="1" ht="21">
      <c r="A26" s="24"/>
      <c r="B26" s="20" t="s">
        <v>108</v>
      </c>
      <c r="C26" s="25" t="s">
        <v>81</v>
      </c>
      <c r="D26" s="24">
        <v>25</v>
      </c>
      <c r="E26" s="38">
        <v>42430</v>
      </c>
      <c r="F26" s="24">
        <v>2</v>
      </c>
      <c r="G26" s="24" t="s">
        <v>146</v>
      </c>
      <c r="H26" s="24">
        <v>2</v>
      </c>
      <c r="I26" s="24">
        <v>2</v>
      </c>
      <c r="J26" s="24">
        <v>1</v>
      </c>
      <c r="K26" s="24">
        <v>25</v>
      </c>
      <c r="L26" s="88">
        <f t="shared" ref="L26:L28" si="0">K26*100/D26</f>
        <v>100</v>
      </c>
      <c r="M26" s="66">
        <v>41930</v>
      </c>
      <c r="N26" s="69">
        <f>M26*100/E26</f>
        <v>98.821588498703747</v>
      </c>
    </row>
    <row r="27" spans="1:14" s="1" customFormat="1" ht="21">
      <c r="A27" s="24"/>
      <c r="B27" s="20" t="s">
        <v>109</v>
      </c>
      <c r="C27" s="25" t="s">
        <v>81</v>
      </c>
      <c r="D27" s="24">
        <v>75</v>
      </c>
      <c r="E27" s="38">
        <v>48250</v>
      </c>
      <c r="F27" s="24">
        <v>2</v>
      </c>
      <c r="G27" s="24" t="s">
        <v>146</v>
      </c>
      <c r="H27" s="24">
        <v>2</v>
      </c>
      <c r="I27" s="24">
        <v>2</v>
      </c>
      <c r="J27" s="24">
        <v>1</v>
      </c>
      <c r="K27" s="24">
        <v>75</v>
      </c>
      <c r="L27" s="88">
        <f t="shared" si="0"/>
        <v>100</v>
      </c>
      <c r="M27" s="66">
        <v>44250</v>
      </c>
      <c r="N27" s="69">
        <f t="shared" ref="N27:N28" si="1">M27*100/E27</f>
        <v>91.709844559585491</v>
      </c>
    </row>
    <row r="28" spans="1:14" s="1" customFormat="1" ht="21">
      <c r="A28" s="24"/>
      <c r="B28" s="51" t="s">
        <v>110</v>
      </c>
      <c r="C28" s="25" t="s">
        <v>81</v>
      </c>
      <c r="D28" s="24">
        <v>40</v>
      </c>
      <c r="E28" s="38">
        <v>184400</v>
      </c>
      <c r="F28" s="24">
        <v>2</v>
      </c>
      <c r="G28" s="24" t="s">
        <v>146</v>
      </c>
      <c r="H28" s="24">
        <v>2</v>
      </c>
      <c r="I28" s="24">
        <v>2</v>
      </c>
      <c r="J28" s="24">
        <v>1</v>
      </c>
      <c r="K28" s="24">
        <v>40</v>
      </c>
      <c r="L28" s="88">
        <f t="shared" si="0"/>
        <v>100</v>
      </c>
      <c r="M28" s="66">
        <v>55998</v>
      </c>
      <c r="N28" s="67">
        <f t="shared" si="1"/>
        <v>30.367678958785248</v>
      </c>
    </row>
    <row r="29" spans="1:14" s="1" customFormat="1" ht="19.5">
      <c r="A29" s="112" t="s">
        <v>111</v>
      </c>
      <c r="B29" s="113" t="s">
        <v>95</v>
      </c>
      <c r="C29" s="113" t="s">
        <v>95</v>
      </c>
      <c r="D29" s="113" t="s">
        <v>95</v>
      </c>
      <c r="E29" s="113" t="s">
        <v>95</v>
      </c>
      <c r="F29" s="113" t="s">
        <v>95</v>
      </c>
      <c r="G29" s="113" t="s">
        <v>95</v>
      </c>
      <c r="H29" s="113" t="s">
        <v>95</v>
      </c>
      <c r="I29" s="113" t="s">
        <v>95</v>
      </c>
      <c r="J29" s="113" t="s">
        <v>95</v>
      </c>
      <c r="K29" s="113" t="s">
        <v>95</v>
      </c>
      <c r="L29" s="113" t="s">
        <v>95</v>
      </c>
      <c r="M29" s="114" t="s">
        <v>95</v>
      </c>
      <c r="N29" s="48"/>
    </row>
    <row r="30" spans="1:14" s="1" customFormat="1" ht="21">
      <c r="A30" s="24"/>
      <c r="B30" s="44" t="s">
        <v>112</v>
      </c>
      <c r="C30" s="25" t="s">
        <v>113</v>
      </c>
      <c r="D30" s="24">
        <v>250</v>
      </c>
      <c r="E30" s="38">
        <v>588900</v>
      </c>
      <c r="F30" s="24">
        <v>2</v>
      </c>
      <c r="G30" s="24" t="s">
        <v>146</v>
      </c>
      <c r="H30" s="24">
        <v>2</v>
      </c>
      <c r="I30" s="24">
        <v>2</v>
      </c>
      <c r="J30" s="24">
        <v>1</v>
      </c>
      <c r="K30" s="24">
        <v>250</v>
      </c>
      <c r="L30" s="88">
        <f t="shared" ref="L30" si="2">K30*100/D30</f>
        <v>100</v>
      </c>
      <c r="M30" s="66">
        <v>588900</v>
      </c>
      <c r="N30" s="68">
        <f t="shared" ref="N30" si="3">M30*100/E30</f>
        <v>100</v>
      </c>
    </row>
    <row r="31" spans="1:14" s="1" customFormat="1" ht="19.5">
      <c r="A31" s="112" t="s">
        <v>114</v>
      </c>
      <c r="B31" s="113" t="s">
        <v>95</v>
      </c>
      <c r="C31" s="113" t="s">
        <v>95</v>
      </c>
      <c r="D31" s="113" t="s">
        <v>95</v>
      </c>
      <c r="E31" s="113" t="s">
        <v>95</v>
      </c>
      <c r="F31" s="113" t="s">
        <v>95</v>
      </c>
      <c r="G31" s="113" t="s">
        <v>95</v>
      </c>
      <c r="H31" s="113" t="s">
        <v>95</v>
      </c>
      <c r="I31" s="113" t="s">
        <v>95</v>
      </c>
      <c r="J31" s="113" t="s">
        <v>95</v>
      </c>
      <c r="K31" s="113" t="s">
        <v>95</v>
      </c>
      <c r="L31" s="113" t="s">
        <v>95</v>
      </c>
      <c r="M31" s="114" t="s">
        <v>95</v>
      </c>
      <c r="N31" s="48"/>
    </row>
    <row r="32" spans="1:14" s="1" customFormat="1" ht="21">
      <c r="A32" s="24"/>
      <c r="B32" s="44" t="s">
        <v>115</v>
      </c>
      <c r="C32" s="25" t="s">
        <v>104</v>
      </c>
      <c r="D32" s="24">
        <v>1</v>
      </c>
      <c r="E32" s="38">
        <v>70500</v>
      </c>
      <c r="F32" s="24">
        <v>2</v>
      </c>
      <c r="G32" s="24" t="s">
        <v>146</v>
      </c>
      <c r="H32" s="24">
        <v>2</v>
      </c>
      <c r="I32" s="24">
        <v>2</v>
      </c>
      <c r="J32" s="24">
        <v>1</v>
      </c>
      <c r="K32" s="24">
        <v>1</v>
      </c>
      <c r="L32" s="88">
        <f t="shared" ref="L32" si="4">K32*100/D32</f>
        <v>100</v>
      </c>
      <c r="M32" s="66">
        <v>0</v>
      </c>
      <c r="N32" s="68">
        <v>0</v>
      </c>
    </row>
    <row r="33" spans="1:14" s="1" customFormat="1" ht="19.5">
      <c r="A33" s="112" t="s">
        <v>116</v>
      </c>
      <c r="B33" s="113" t="s">
        <v>95</v>
      </c>
      <c r="C33" s="113" t="s">
        <v>95</v>
      </c>
      <c r="D33" s="113" t="s">
        <v>95</v>
      </c>
      <c r="E33" s="113" t="s">
        <v>95</v>
      </c>
      <c r="F33" s="113" t="s">
        <v>95</v>
      </c>
      <c r="G33" s="113" t="s">
        <v>95</v>
      </c>
      <c r="H33" s="113" t="s">
        <v>95</v>
      </c>
      <c r="I33" s="113" t="s">
        <v>95</v>
      </c>
      <c r="J33" s="113" t="s">
        <v>95</v>
      </c>
      <c r="K33" s="113" t="s">
        <v>95</v>
      </c>
      <c r="L33" s="113" t="s">
        <v>95</v>
      </c>
      <c r="M33" s="114" t="s">
        <v>95</v>
      </c>
      <c r="N33" s="48"/>
    </row>
    <row r="34" spans="1:14" s="1" customFormat="1" ht="21">
      <c r="A34" s="24"/>
      <c r="B34" s="20" t="s">
        <v>117</v>
      </c>
      <c r="C34" s="25" t="s">
        <v>118</v>
      </c>
      <c r="D34" s="66">
        <v>60000</v>
      </c>
      <c r="E34" s="38">
        <v>296000</v>
      </c>
      <c r="F34" s="24">
        <v>2</v>
      </c>
      <c r="G34" s="24" t="s">
        <v>146</v>
      </c>
      <c r="H34" s="24">
        <v>3</v>
      </c>
      <c r="I34" s="24">
        <v>4</v>
      </c>
      <c r="J34" s="24">
        <v>5</v>
      </c>
      <c r="K34" s="86">
        <v>5500</v>
      </c>
      <c r="L34" s="88">
        <f t="shared" ref="L34" si="5">K34*100/D34</f>
        <v>9.1666666666666661</v>
      </c>
      <c r="M34" s="66">
        <v>97702</v>
      </c>
      <c r="N34" s="68">
        <f t="shared" ref="N34" si="6">M34*100/E34</f>
        <v>33.007432432432431</v>
      </c>
    </row>
    <row r="35" spans="1:14" s="1" customFormat="1" ht="21">
      <c r="A35" s="112" t="s">
        <v>119</v>
      </c>
      <c r="B35" s="113"/>
      <c r="C35" s="113"/>
      <c r="D35" s="113"/>
      <c r="E35" s="113"/>
      <c r="F35" s="113"/>
      <c r="G35" s="113"/>
      <c r="H35" s="113"/>
      <c r="I35" s="113"/>
      <c r="J35" s="113"/>
      <c r="K35" s="113"/>
      <c r="L35" s="113"/>
      <c r="M35" s="114"/>
      <c r="N35" s="48"/>
    </row>
    <row r="36" spans="1:14" s="1" customFormat="1" ht="21">
      <c r="A36" s="112" t="s">
        <v>120</v>
      </c>
      <c r="B36" s="113"/>
      <c r="C36" s="113"/>
      <c r="D36" s="113"/>
      <c r="E36" s="113"/>
      <c r="F36" s="113"/>
      <c r="G36" s="113"/>
      <c r="H36" s="113"/>
      <c r="I36" s="113"/>
      <c r="J36" s="113"/>
      <c r="K36" s="113"/>
      <c r="L36" s="113"/>
      <c r="M36" s="114"/>
      <c r="N36" s="48"/>
    </row>
    <row r="37" spans="1:14" s="1" customFormat="1" ht="21">
      <c r="A37" s="45"/>
      <c r="B37" s="52" t="s">
        <v>121</v>
      </c>
      <c r="C37" s="46" t="s">
        <v>81</v>
      </c>
      <c r="D37" s="55">
        <v>360</v>
      </c>
      <c r="E37" s="47">
        <v>205400</v>
      </c>
      <c r="F37" s="55">
        <v>2</v>
      </c>
      <c r="G37" s="24" t="s">
        <v>146</v>
      </c>
      <c r="H37" s="55">
        <v>4</v>
      </c>
      <c r="I37" s="55">
        <v>1</v>
      </c>
      <c r="J37" s="24">
        <v>1</v>
      </c>
      <c r="K37" s="66">
        <v>180</v>
      </c>
      <c r="L37" s="88">
        <f>K37*100/D37</f>
        <v>50</v>
      </c>
      <c r="M37" s="66">
        <v>108000</v>
      </c>
      <c r="N37" s="68">
        <f>M37*100/E37</f>
        <v>52.58033106134372</v>
      </c>
    </row>
    <row r="38" spans="1:14" s="1" customFormat="1" ht="21">
      <c r="A38" s="112" t="s">
        <v>122</v>
      </c>
      <c r="B38" s="113"/>
      <c r="C38" s="113"/>
      <c r="D38" s="113"/>
      <c r="E38" s="113"/>
      <c r="F38" s="113"/>
      <c r="G38" s="113"/>
      <c r="H38" s="113"/>
      <c r="I38" s="113"/>
      <c r="J38" s="113"/>
      <c r="K38" s="113"/>
      <c r="L38" s="113"/>
      <c r="M38" s="114"/>
      <c r="N38" s="48"/>
    </row>
    <row r="39" spans="1:14" s="1" customFormat="1" ht="21">
      <c r="A39" s="112" t="s">
        <v>123</v>
      </c>
      <c r="B39" s="113"/>
      <c r="C39" s="113"/>
      <c r="D39" s="113"/>
      <c r="E39" s="113"/>
      <c r="F39" s="113"/>
      <c r="G39" s="113"/>
      <c r="H39" s="113"/>
      <c r="I39" s="113"/>
      <c r="J39" s="113"/>
      <c r="K39" s="113"/>
      <c r="L39" s="113"/>
      <c r="M39" s="114"/>
      <c r="N39" s="48"/>
    </row>
    <row r="40" spans="1:14" s="1" customFormat="1" ht="21">
      <c r="A40" s="45"/>
      <c r="B40" s="52" t="s">
        <v>124</v>
      </c>
      <c r="C40" s="46" t="s">
        <v>81</v>
      </c>
      <c r="D40" s="55">
        <v>500</v>
      </c>
      <c r="E40" s="47">
        <v>250000</v>
      </c>
      <c r="F40" s="55">
        <v>2</v>
      </c>
      <c r="G40" s="24" t="s">
        <v>146</v>
      </c>
      <c r="H40" s="55">
        <v>4</v>
      </c>
      <c r="I40" s="55">
        <v>3</v>
      </c>
      <c r="J40" s="55">
        <v>1</v>
      </c>
      <c r="K40" s="24">
        <v>250</v>
      </c>
      <c r="L40" s="88">
        <f t="shared" ref="L40" si="7">K40*100/D40</f>
        <v>50</v>
      </c>
      <c r="M40" s="66">
        <v>122400</v>
      </c>
      <c r="N40" s="68">
        <f t="shared" ref="N40" si="8">M40*100/E40</f>
        <v>48.96</v>
      </c>
    </row>
    <row r="41" spans="1:14" s="1" customFormat="1" ht="21">
      <c r="A41" s="112" t="s">
        <v>125</v>
      </c>
      <c r="B41" s="113"/>
      <c r="C41" s="113"/>
      <c r="D41" s="113"/>
      <c r="E41" s="113"/>
      <c r="F41" s="113"/>
      <c r="G41" s="113"/>
      <c r="H41" s="113"/>
      <c r="I41" s="113"/>
      <c r="J41" s="113"/>
      <c r="K41" s="113"/>
      <c r="L41" s="113"/>
      <c r="M41" s="114"/>
      <c r="N41" s="48"/>
    </row>
    <row r="42" spans="1:14" ht="21">
      <c r="A42" s="112" t="s">
        <v>126</v>
      </c>
      <c r="B42" s="113"/>
      <c r="C42" s="113"/>
      <c r="D42" s="113"/>
      <c r="E42" s="113"/>
      <c r="F42" s="113"/>
      <c r="G42" s="113"/>
      <c r="H42" s="113"/>
      <c r="I42" s="113"/>
      <c r="J42" s="113"/>
      <c r="K42" s="113"/>
      <c r="L42" s="113"/>
      <c r="M42" s="114"/>
      <c r="N42" s="60"/>
    </row>
    <row r="43" spans="1:14" ht="21">
      <c r="A43" s="45"/>
      <c r="B43" s="52" t="s">
        <v>127</v>
      </c>
      <c r="C43" s="46" t="s">
        <v>128</v>
      </c>
      <c r="D43" s="55">
        <v>1</v>
      </c>
      <c r="E43" s="47">
        <v>3000</v>
      </c>
      <c r="F43" s="55">
        <v>2</v>
      </c>
      <c r="G43" s="24" t="s">
        <v>146</v>
      </c>
      <c r="H43" s="55">
        <v>2</v>
      </c>
      <c r="I43" s="55">
        <v>4</v>
      </c>
      <c r="J43" s="55">
        <v>1</v>
      </c>
      <c r="K43" s="24">
        <v>0.5</v>
      </c>
      <c r="L43" s="88">
        <f t="shared" ref="L43" si="9">K43*100/D43</f>
        <v>50</v>
      </c>
      <c r="M43" s="66">
        <v>0</v>
      </c>
      <c r="N43" s="68">
        <f t="shared" ref="N43" si="10">M43*100/E43</f>
        <v>0</v>
      </c>
    </row>
    <row r="44" spans="1:14" ht="21">
      <c r="A44" s="112" t="s">
        <v>129</v>
      </c>
      <c r="B44" s="113"/>
      <c r="C44" s="113"/>
      <c r="D44" s="113"/>
      <c r="E44" s="113"/>
      <c r="F44" s="113"/>
      <c r="G44" s="113"/>
      <c r="H44" s="113"/>
      <c r="I44" s="113"/>
      <c r="J44" s="113"/>
      <c r="K44" s="113"/>
      <c r="L44" s="113"/>
      <c r="M44" s="114"/>
      <c r="N44" s="60"/>
    </row>
    <row r="45" spans="1:14" ht="21">
      <c r="A45" s="112" t="s">
        <v>130</v>
      </c>
      <c r="B45" s="113"/>
      <c r="C45" s="113"/>
      <c r="D45" s="113"/>
      <c r="E45" s="113"/>
      <c r="F45" s="113"/>
      <c r="G45" s="113"/>
      <c r="H45" s="113"/>
      <c r="I45" s="113"/>
      <c r="J45" s="113"/>
      <c r="K45" s="113"/>
      <c r="L45" s="113"/>
      <c r="M45" s="114"/>
      <c r="N45" s="60"/>
    </row>
    <row r="46" spans="1:14" ht="21">
      <c r="A46" s="45"/>
      <c r="B46" s="52" t="s">
        <v>131</v>
      </c>
      <c r="C46" s="46" t="s">
        <v>132</v>
      </c>
      <c r="D46" s="55">
        <v>2</v>
      </c>
      <c r="E46" s="47">
        <v>94000</v>
      </c>
      <c r="F46" s="55">
        <v>2</v>
      </c>
      <c r="G46" s="24" t="s">
        <v>146</v>
      </c>
      <c r="H46" s="55">
        <v>1</v>
      </c>
      <c r="I46" s="55">
        <v>2</v>
      </c>
      <c r="J46" s="55">
        <v>3</v>
      </c>
      <c r="K46" s="24">
        <v>1</v>
      </c>
      <c r="L46" s="88">
        <f t="shared" ref="L46" si="11">K46*100/D46</f>
        <v>50</v>
      </c>
      <c r="M46" s="66">
        <v>14000</v>
      </c>
      <c r="N46" s="68">
        <f>M46*100/E46</f>
        <v>14.893617021276595</v>
      </c>
    </row>
    <row r="47" spans="1:14" ht="21">
      <c r="A47" s="112" t="s">
        <v>133</v>
      </c>
      <c r="B47" s="113"/>
      <c r="C47" s="113"/>
      <c r="D47" s="113"/>
      <c r="E47" s="113"/>
      <c r="F47" s="113"/>
      <c r="G47" s="113"/>
      <c r="H47" s="113"/>
      <c r="I47" s="113"/>
      <c r="J47" s="113"/>
      <c r="K47" s="113"/>
      <c r="L47" s="113"/>
      <c r="M47" s="114"/>
      <c r="N47" s="60"/>
    </row>
    <row r="48" spans="1:14" ht="21">
      <c r="A48" s="112" t="s">
        <v>134</v>
      </c>
      <c r="B48" s="113"/>
      <c r="C48" s="113"/>
      <c r="D48" s="113"/>
      <c r="E48" s="113"/>
      <c r="F48" s="113"/>
      <c r="G48" s="113"/>
      <c r="H48" s="113"/>
      <c r="I48" s="113"/>
      <c r="J48" s="113"/>
      <c r="K48" s="113"/>
      <c r="L48" s="113"/>
      <c r="M48" s="114"/>
      <c r="N48" s="60"/>
    </row>
    <row r="49" spans="1:16" ht="21">
      <c r="A49" s="45"/>
      <c r="B49" s="52" t="s">
        <v>135</v>
      </c>
      <c r="C49" s="46" t="s">
        <v>81</v>
      </c>
      <c r="D49" s="55">
        <v>240</v>
      </c>
      <c r="E49" s="47">
        <v>311050</v>
      </c>
      <c r="F49" s="55">
        <v>2</v>
      </c>
      <c r="G49" s="24" t="s">
        <v>146</v>
      </c>
      <c r="H49" s="55">
        <v>1</v>
      </c>
      <c r="I49" s="55">
        <v>2</v>
      </c>
      <c r="J49" s="55">
        <v>2</v>
      </c>
      <c r="K49" s="55">
        <v>120</v>
      </c>
      <c r="L49" s="89">
        <v>50</v>
      </c>
      <c r="M49" s="71">
        <v>141771</v>
      </c>
      <c r="N49" s="70">
        <f>M49*100/E49</f>
        <v>45.578202861276324</v>
      </c>
    </row>
    <row r="50" spans="1:16" ht="21">
      <c r="A50" s="112" t="s">
        <v>136</v>
      </c>
      <c r="B50" s="113"/>
      <c r="C50" s="113"/>
      <c r="D50" s="113"/>
      <c r="E50" s="113"/>
      <c r="F50" s="113"/>
      <c r="G50" s="113"/>
      <c r="H50" s="113"/>
      <c r="I50" s="113"/>
      <c r="J50" s="113"/>
      <c r="K50" s="113"/>
      <c r="L50" s="113"/>
      <c r="M50" s="114"/>
      <c r="N50" s="60"/>
    </row>
    <row r="51" spans="1:16" ht="25.5" customHeight="1">
      <c r="A51" s="45"/>
      <c r="B51" s="52" t="s">
        <v>137</v>
      </c>
      <c r="C51" s="46" t="s">
        <v>81</v>
      </c>
      <c r="D51" s="55">
        <v>331</v>
      </c>
      <c r="E51" s="47">
        <v>169200</v>
      </c>
      <c r="F51" s="55">
        <v>2</v>
      </c>
      <c r="G51" s="24" t="s">
        <v>146</v>
      </c>
      <c r="H51" s="55">
        <v>1</v>
      </c>
      <c r="I51" s="55">
        <v>2</v>
      </c>
      <c r="J51" s="55">
        <v>2</v>
      </c>
      <c r="K51" s="55">
        <v>250</v>
      </c>
      <c r="L51" s="89">
        <f>K51*100/D51</f>
        <v>75.528700906344412</v>
      </c>
      <c r="M51" s="71">
        <v>73740</v>
      </c>
      <c r="N51" s="70">
        <f>M51*100/E51</f>
        <v>43.581560283687942</v>
      </c>
    </row>
    <row r="52" spans="1:16" ht="21">
      <c r="A52" s="112" t="s">
        <v>138</v>
      </c>
      <c r="B52" s="113"/>
      <c r="C52" s="113"/>
      <c r="D52" s="113"/>
      <c r="E52" s="113"/>
      <c r="F52" s="113"/>
      <c r="G52" s="113"/>
      <c r="H52" s="113"/>
      <c r="I52" s="113"/>
      <c r="J52" s="113"/>
      <c r="K52" s="113"/>
      <c r="L52" s="113"/>
      <c r="M52" s="114"/>
      <c r="N52" s="60"/>
    </row>
    <row r="53" spans="1:16" ht="26.25" customHeight="1">
      <c r="A53" s="45"/>
      <c r="B53" s="52" t="s">
        <v>139</v>
      </c>
      <c r="C53" s="46" t="s">
        <v>81</v>
      </c>
      <c r="D53" s="55">
        <v>360</v>
      </c>
      <c r="E53" s="47">
        <v>1386900</v>
      </c>
      <c r="F53" s="55">
        <v>2</v>
      </c>
      <c r="G53" s="24" t="s">
        <v>146</v>
      </c>
      <c r="H53" s="55">
        <v>2</v>
      </c>
      <c r="I53" s="55">
        <v>2</v>
      </c>
      <c r="J53" s="55">
        <v>1</v>
      </c>
      <c r="K53" s="55">
        <v>360</v>
      </c>
      <c r="L53" s="89">
        <f>K53*100/D53</f>
        <v>100</v>
      </c>
      <c r="M53" s="71">
        <v>381052</v>
      </c>
      <c r="N53" s="72">
        <f>M53*100/E53</f>
        <v>27.475088326483526</v>
      </c>
    </row>
    <row r="54" spans="1:16" ht="21">
      <c r="A54" s="112" t="s">
        <v>140</v>
      </c>
      <c r="B54" s="113"/>
      <c r="C54" s="113"/>
      <c r="D54" s="113"/>
      <c r="E54" s="113"/>
      <c r="F54" s="113"/>
      <c r="G54" s="113"/>
      <c r="H54" s="113"/>
      <c r="I54" s="113"/>
      <c r="J54" s="113"/>
      <c r="K54" s="113"/>
      <c r="L54" s="113"/>
      <c r="M54" s="114"/>
      <c r="N54" s="5"/>
    </row>
    <row r="55" spans="1:16" ht="35.25">
      <c r="A55" s="45"/>
      <c r="B55" s="54" t="s">
        <v>141</v>
      </c>
      <c r="C55" s="46" t="s">
        <v>81</v>
      </c>
      <c r="D55" s="55">
        <v>280</v>
      </c>
      <c r="E55" s="47">
        <v>296000</v>
      </c>
      <c r="F55" s="55">
        <v>2</v>
      </c>
      <c r="G55" s="24" t="s">
        <v>146</v>
      </c>
      <c r="H55" s="55">
        <v>1</v>
      </c>
      <c r="I55" s="55">
        <v>2</v>
      </c>
      <c r="J55" s="55">
        <v>2</v>
      </c>
      <c r="K55" s="55">
        <v>140</v>
      </c>
      <c r="L55" s="89">
        <f>K55*100/D55</f>
        <v>50</v>
      </c>
      <c r="M55" s="71">
        <v>118917</v>
      </c>
      <c r="N55" s="73">
        <f>M55*100/E55</f>
        <v>40.174662162162164</v>
      </c>
    </row>
    <row r="56" spans="1:16" ht="21">
      <c r="A56" s="133" t="s">
        <v>142</v>
      </c>
      <c r="B56" s="134"/>
      <c r="C56" s="134"/>
      <c r="D56" s="134"/>
      <c r="E56" s="134"/>
      <c r="F56" s="134"/>
      <c r="G56" s="134"/>
      <c r="H56" s="134"/>
      <c r="I56" s="134"/>
      <c r="J56" s="134"/>
      <c r="K56" s="134"/>
      <c r="L56" s="134"/>
      <c r="M56" s="135"/>
      <c r="N56" s="5"/>
    </row>
    <row r="57" spans="1:16" ht="22.5" customHeight="1">
      <c r="A57" s="49"/>
      <c r="B57" s="74" t="s">
        <v>143</v>
      </c>
      <c r="C57" s="75" t="s">
        <v>128</v>
      </c>
      <c r="D57" s="76">
        <v>1</v>
      </c>
      <c r="E57" s="77">
        <v>136000</v>
      </c>
      <c r="F57" s="76">
        <v>2</v>
      </c>
      <c r="G57" s="78" t="s">
        <v>146</v>
      </c>
      <c r="H57" s="81">
        <v>2</v>
      </c>
      <c r="I57" s="76">
        <v>2</v>
      </c>
      <c r="J57" s="78">
        <v>2</v>
      </c>
      <c r="K57" s="76">
        <v>0.5</v>
      </c>
      <c r="L57" s="90">
        <f>K57*100/D57</f>
        <v>50</v>
      </c>
      <c r="M57" s="80">
        <v>0</v>
      </c>
      <c r="N57" s="79">
        <v>0</v>
      </c>
    </row>
    <row r="58" spans="1:16" ht="21">
      <c r="A58" s="110" t="s">
        <v>174</v>
      </c>
      <c r="B58" s="111"/>
      <c r="C58" s="111"/>
      <c r="D58" s="111"/>
      <c r="E58" s="111"/>
      <c r="F58" s="111"/>
      <c r="G58" s="111"/>
      <c r="H58" s="111"/>
      <c r="I58" s="111"/>
      <c r="J58" s="111"/>
      <c r="K58" s="111"/>
      <c r="L58" s="111"/>
      <c r="M58" s="111"/>
      <c r="N58" s="25"/>
    </row>
    <row r="59" spans="1:16" ht="21">
      <c r="A59" s="110" t="s">
        <v>152</v>
      </c>
      <c r="B59" s="111"/>
      <c r="C59" s="111"/>
      <c r="D59" s="111"/>
      <c r="E59" s="111"/>
      <c r="F59" s="111"/>
      <c r="G59" s="111"/>
      <c r="H59" s="111"/>
      <c r="I59" s="111"/>
      <c r="J59" s="111"/>
      <c r="K59" s="111"/>
      <c r="L59" s="111"/>
      <c r="M59" s="111"/>
      <c r="N59" s="25"/>
      <c r="P59" s="2" t="s">
        <v>178</v>
      </c>
    </row>
    <row r="60" spans="1:16" ht="24.75" customHeight="1">
      <c r="A60" s="45"/>
      <c r="B60" s="52" t="s">
        <v>151</v>
      </c>
      <c r="C60" s="46" t="s">
        <v>81</v>
      </c>
      <c r="D60" s="55">
        <v>645</v>
      </c>
      <c r="E60" s="47">
        <v>1073100</v>
      </c>
      <c r="F60" s="55">
        <v>1</v>
      </c>
      <c r="G60" s="46" t="s">
        <v>146</v>
      </c>
      <c r="H60" s="47">
        <v>2</v>
      </c>
      <c r="I60" s="55">
        <v>2</v>
      </c>
      <c r="J60" s="24">
        <v>2</v>
      </c>
      <c r="K60" s="55">
        <v>0.5</v>
      </c>
      <c r="L60" s="89">
        <v>50</v>
      </c>
      <c r="M60" s="71">
        <v>159375</v>
      </c>
      <c r="N60" s="73">
        <f>M60*100/E60</f>
        <v>14.85183114341627</v>
      </c>
    </row>
    <row r="61" spans="1:16" ht="21">
      <c r="A61" s="110" t="s">
        <v>156</v>
      </c>
      <c r="B61" s="111"/>
      <c r="C61" s="111"/>
      <c r="D61" s="111"/>
      <c r="E61" s="111"/>
      <c r="F61" s="111"/>
      <c r="G61" s="111"/>
      <c r="H61" s="111"/>
      <c r="I61" s="111"/>
      <c r="J61" s="111"/>
      <c r="K61" s="111"/>
      <c r="L61" s="111"/>
      <c r="M61" s="111"/>
      <c r="N61" s="79"/>
    </row>
    <row r="62" spans="1:16" ht="38.25">
      <c r="A62" s="45"/>
      <c r="B62" s="52" t="s">
        <v>153</v>
      </c>
      <c r="C62" s="46" t="s">
        <v>154</v>
      </c>
      <c r="D62" s="55">
        <v>1</v>
      </c>
      <c r="E62" s="47">
        <v>371700</v>
      </c>
      <c r="F62" s="55">
        <v>1</v>
      </c>
      <c r="G62" s="46" t="s">
        <v>146</v>
      </c>
      <c r="H62" s="47">
        <v>2</v>
      </c>
      <c r="I62" s="55">
        <v>4</v>
      </c>
      <c r="J62" s="24">
        <v>4</v>
      </c>
      <c r="K62" s="55">
        <v>1</v>
      </c>
      <c r="L62" s="89">
        <f>K62*100/D62</f>
        <v>100</v>
      </c>
      <c r="M62" s="71">
        <v>371700</v>
      </c>
      <c r="N62" s="79">
        <f>M62*100/E62</f>
        <v>100</v>
      </c>
    </row>
    <row r="63" spans="1:16" ht="21">
      <c r="A63" s="110" t="s">
        <v>175</v>
      </c>
      <c r="B63" s="111"/>
      <c r="C63" s="111"/>
      <c r="D63" s="111"/>
      <c r="E63" s="111"/>
      <c r="F63" s="111"/>
      <c r="G63" s="111"/>
      <c r="H63" s="111"/>
      <c r="I63" s="111"/>
      <c r="J63" s="111"/>
      <c r="K63" s="111"/>
      <c r="L63" s="111"/>
      <c r="M63" s="111"/>
      <c r="N63" s="79"/>
    </row>
    <row r="64" spans="1:16" ht="42">
      <c r="A64" s="254"/>
      <c r="B64" s="254" t="s">
        <v>176</v>
      </c>
      <c r="C64" s="254" t="s">
        <v>81</v>
      </c>
      <c r="D64" s="255">
        <v>240</v>
      </c>
      <c r="E64" s="256">
        <v>437000</v>
      </c>
      <c r="F64" s="255">
        <v>3</v>
      </c>
      <c r="G64" s="254" t="s">
        <v>146</v>
      </c>
      <c r="H64" s="256">
        <v>2</v>
      </c>
      <c r="I64" s="255">
        <v>2</v>
      </c>
      <c r="J64" s="255">
        <v>3</v>
      </c>
      <c r="K64" s="257">
        <v>240</v>
      </c>
      <c r="L64" s="258">
        <f>K64*100/D64</f>
        <v>100</v>
      </c>
      <c r="M64" s="259">
        <v>135164</v>
      </c>
      <c r="N64" s="260">
        <f>M64*100/E64</f>
        <v>30.929977116704805</v>
      </c>
    </row>
    <row r="65" spans="1:16" s="270" customFormat="1" ht="21">
      <c r="A65" s="263"/>
      <c r="B65" s="263"/>
      <c r="C65" s="263"/>
      <c r="D65" s="264"/>
      <c r="E65" s="265"/>
      <c r="F65" s="264"/>
      <c r="G65" s="263"/>
      <c r="H65" s="265"/>
      <c r="I65" s="264"/>
      <c r="J65" s="264"/>
      <c r="K65" s="266"/>
      <c r="L65" s="267"/>
      <c r="M65" s="268"/>
      <c r="N65" s="269"/>
    </row>
    <row r="66" spans="1:16" s="276" customFormat="1" ht="21">
      <c r="A66" s="271"/>
      <c r="B66" s="271"/>
      <c r="C66" s="271"/>
      <c r="D66" s="272"/>
      <c r="E66" s="273"/>
      <c r="F66" s="272"/>
      <c r="G66" s="271"/>
      <c r="H66" s="273"/>
      <c r="I66" s="272"/>
      <c r="J66" s="272"/>
      <c r="K66" s="36"/>
      <c r="L66" s="274"/>
      <c r="M66" s="42"/>
      <c r="N66" s="275"/>
    </row>
    <row r="67" spans="1:16" s="276" customFormat="1" ht="21">
      <c r="A67" s="271"/>
      <c r="B67" s="271"/>
      <c r="C67" s="271"/>
      <c r="D67" s="272"/>
      <c r="E67" s="273"/>
      <c r="F67" s="272"/>
      <c r="G67" s="271"/>
      <c r="H67" s="273"/>
      <c r="I67" s="272"/>
      <c r="J67" s="272"/>
      <c r="K67" s="36"/>
      <c r="L67" s="274"/>
      <c r="M67" s="42"/>
      <c r="N67" s="275"/>
    </row>
    <row r="68" spans="1:16" s="276" customFormat="1" ht="21">
      <c r="A68" s="271"/>
      <c r="B68" s="271"/>
      <c r="C68" s="271"/>
      <c r="D68" s="272"/>
      <c r="E68" s="273"/>
      <c r="F68" s="272"/>
      <c r="G68" s="271"/>
      <c r="H68" s="273"/>
      <c r="I68" s="272"/>
      <c r="J68" s="272"/>
      <c r="K68" s="36"/>
      <c r="L68" s="274"/>
      <c r="M68" s="42"/>
      <c r="N68" s="275"/>
    </row>
    <row r="69" spans="1:16" ht="21">
      <c r="A69" s="261" t="s">
        <v>180</v>
      </c>
      <c r="B69" s="262"/>
      <c r="C69" s="262"/>
      <c r="D69" s="262"/>
      <c r="E69" s="262"/>
      <c r="F69" s="262"/>
      <c r="G69" s="262"/>
      <c r="H69" s="262"/>
      <c r="I69" s="262"/>
      <c r="J69" s="262"/>
      <c r="K69" s="262"/>
      <c r="L69" s="262"/>
      <c r="M69" s="262"/>
      <c r="N69" s="25"/>
    </row>
    <row r="70" spans="1:16" ht="38.25">
      <c r="A70" s="75"/>
      <c r="B70" s="152" t="s">
        <v>181</v>
      </c>
      <c r="C70" s="77" t="s">
        <v>182</v>
      </c>
      <c r="D70" s="80">
        <v>9</v>
      </c>
      <c r="E70" s="77">
        <v>3751120</v>
      </c>
      <c r="F70" s="77">
        <v>3</v>
      </c>
      <c r="G70" s="77" t="s">
        <v>146</v>
      </c>
      <c r="H70" s="77">
        <v>3</v>
      </c>
      <c r="I70" s="80">
        <v>3</v>
      </c>
      <c r="J70" s="80">
        <v>3</v>
      </c>
      <c r="K70" s="78">
        <v>9</v>
      </c>
      <c r="L70" s="153">
        <f>K70*100/D70</f>
        <v>100</v>
      </c>
      <c r="M70" s="94">
        <v>1494343</v>
      </c>
      <c r="N70" s="154">
        <f>M70*100/E70</f>
        <v>39.837248608415621</v>
      </c>
    </row>
    <row r="71" spans="1:16" ht="42">
      <c r="A71" s="75"/>
      <c r="B71" s="101" t="s">
        <v>184</v>
      </c>
      <c r="C71" s="77" t="s">
        <v>81</v>
      </c>
      <c r="D71" s="80">
        <v>160</v>
      </c>
      <c r="E71" s="77">
        <v>3150000</v>
      </c>
      <c r="F71" s="77">
        <v>3</v>
      </c>
      <c r="G71" s="77" t="s">
        <v>146</v>
      </c>
      <c r="H71" s="77">
        <v>3</v>
      </c>
      <c r="I71" s="80">
        <v>3</v>
      </c>
      <c r="J71" s="80">
        <v>3</v>
      </c>
      <c r="K71" s="78">
        <v>80</v>
      </c>
      <c r="L71" s="153">
        <f>K71*100/D71</f>
        <v>50</v>
      </c>
      <c r="M71" s="94">
        <v>0</v>
      </c>
      <c r="N71" s="25">
        <v>0</v>
      </c>
    </row>
    <row r="72" spans="1:16" s="9" customFormat="1" ht="27" customHeight="1">
      <c r="A72" s="7" t="s">
        <v>3</v>
      </c>
      <c r="B72" s="28" t="s">
        <v>185</v>
      </c>
      <c r="C72" s="98" t="s">
        <v>30</v>
      </c>
      <c r="D72" s="85">
        <f>D11+D12+D15+D17+D20+D22+D25+D26+D27+D28+D30+D32+D34+D37+D43+D46+D49+D51+D53+D55+D57+D60+D62+D62+D64+D70+D71</f>
        <v>63523</v>
      </c>
      <c r="E72" s="85">
        <f>E11+E12+E17+E18+E20+E25+E22+E26+E27+E28+E30+E32+E34+E37+E40+E43+E46+E49+E51+E53+E55+E57+E60+E62+E64+E15+E70+E71</f>
        <v>15550000</v>
      </c>
      <c r="F72" s="61"/>
      <c r="G72" s="8"/>
      <c r="H72" s="8"/>
      <c r="I72" s="8"/>
      <c r="J72" s="8"/>
      <c r="K72" s="99">
        <f>K11+K12+K15+K17++K18+K20+K22+K25+K26+K27+K28+K30+K32+K34+K37+K40+K46+K49+K51+K53+K57+K55+K60+K62+K64+K70+K71</f>
        <v>7988</v>
      </c>
      <c r="L72" s="100">
        <f>K72*100/D72</f>
        <v>12.574972844481527</v>
      </c>
      <c r="M72" s="40">
        <v>4766907</v>
      </c>
      <c r="N72" s="100">
        <f>M72*100/E72</f>
        <v>30.655350482315111</v>
      </c>
    </row>
    <row r="73" spans="1:16" s="11" customFormat="1" ht="23.25">
      <c r="A73" s="4" t="s">
        <v>64</v>
      </c>
      <c r="B73" s="2"/>
      <c r="C73" s="2"/>
      <c r="D73" s="2"/>
      <c r="E73" s="2"/>
      <c r="F73" s="62"/>
      <c r="G73" s="2"/>
      <c r="H73" s="2"/>
      <c r="I73" s="2"/>
      <c r="J73" s="2"/>
      <c r="K73" s="62"/>
      <c r="L73" s="91"/>
      <c r="M73" s="95"/>
      <c r="N73" s="2"/>
      <c r="O73" s="2"/>
      <c r="P73" s="10"/>
    </row>
    <row r="74" spans="1:16" s="11" customFormat="1" ht="23.25">
      <c r="A74" s="2" t="s">
        <v>60</v>
      </c>
      <c r="B74" s="2"/>
      <c r="C74" s="2"/>
      <c r="D74" s="2"/>
      <c r="E74" s="2"/>
      <c r="F74" s="62"/>
      <c r="G74" s="2"/>
      <c r="H74" s="2"/>
      <c r="I74" s="2"/>
      <c r="J74" s="2"/>
      <c r="K74" s="62"/>
      <c r="L74" s="91"/>
      <c r="M74" s="95"/>
      <c r="N74" s="2"/>
      <c r="O74" s="2"/>
      <c r="P74" s="10"/>
    </row>
    <row r="75" spans="1:16" s="17" customFormat="1" ht="23.25">
      <c r="A75" s="15"/>
      <c r="B75" s="14" t="s">
        <v>70</v>
      </c>
      <c r="C75" s="12"/>
      <c r="D75" s="15"/>
      <c r="E75" s="12"/>
      <c r="F75" s="13"/>
      <c r="G75" s="15"/>
      <c r="H75" s="13"/>
      <c r="I75" s="15"/>
      <c r="J75" s="15"/>
      <c r="K75" s="13"/>
      <c r="L75" s="92"/>
      <c r="M75" s="96"/>
      <c r="N75" s="15"/>
      <c r="O75" s="15"/>
      <c r="P75" s="16"/>
    </row>
    <row r="76" spans="1:16" s="17" customFormat="1" ht="23.25">
      <c r="A76" s="15"/>
      <c r="B76" s="14" t="s">
        <v>71</v>
      </c>
      <c r="C76" s="12"/>
      <c r="D76" s="15"/>
      <c r="E76" s="12"/>
      <c r="F76" s="13"/>
      <c r="G76" s="15"/>
      <c r="H76" s="12"/>
      <c r="I76" s="15"/>
      <c r="J76" s="15"/>
      <c r="K76" s="62"/>
      <c r="L76" s="92"/>
      <c r="M76" s="97"/>
      <c r="N76" s="15"/>
      <c r="O76" s="15"/>
      <c r="P76" s="16"/>
    </row>
    <row r="77" spans="1:16" s="17" customFormat="1" ht="23.25">
      <c r="A77" s="15"/>
      <c r="B77" s="14" t="s">
        <v>72</v>
      </c>
      <c r="C77" s="12"/>
      <c r="D77" s="15"/>
      <c r="E77" s="12"/>
      <c r="F77" s="13"/>
      <c r="G77" s="15"/>
      <c r="H77" s="12"/>
      <c r="I77" s="15"/>
      <c r="J77" s="15"/>
      <c r="K77" s="62"/>
      <c r="L77" s="92"/>
      <c r="M77" s="97"/>
      <c r="N77" s="15"/>
      <c r="O77" s="15"/>
      <c r="P77" s="16"/>
    </row>
    <row r="78" spans="1:16" s="11" customFormat="1" ht="23.25">
      <c r="A78" s="2" t="s">
        <v>61</v>
      </c>
      <c r="C78" s="2"/>
      <c r="D78" s="2"/>
      <c r="E78" s="2"/>
      <c r="F78" s="62"/>
      <c r="G78" s="2"/>
      <c r="H78" s="2"/>
      <c r="I78" s="2"/>
      <c r="J78" s="2"/>
      <c r="K78" s="62"/>
      <c r="L78" s="91"/>
      <c r="M78" s="95"/>
      <c r="N78" s="2"/>
      <c r="O78" s="2"/>
      <c r="P78" s="10"/>
    </row>
    <row r="79" spans="1:16" s="11" customFormat="1" ht="23.25">
      <c r="A79" s="2"/>
      <c r="B79" s="2" t="s">
        <v>62</v>
      </c>
      <c r="C79" s="2"/>
      <c r="D79" s="2"/>
      <c r="E79" s="2"/>
      <c r="F79" s="62"/>
      <c r="G79" s="2"/>
      <c r="H79" s="2"/>
      <c r="I79" s="2"/>
      <c r="J79" s="2"/>
      <c r="K79" s="62"/>
      <c r="L79" s="91"/>
      <c r="M79" s="95"/>
      <c r="N79" s="2"/>
      <c r="O79" s="2"/>
      <c r="P79" s="10"/>
    </row>
    <row r="80" spans="1:16" s="11" customFormat="1" ht="23.25">
      <c r="A80" s="2"/>
      <c r="B80" s="2" t="s">
        <v>66</v>
      </c>
      <c r="C80" s="2"/>
      <c r="D80" s="2"/>
      <c r="E80" s="2"/>
      <c r="F80" s="62"/>
      <c r="G80" s="2"/>
      <c r="H80" s="2"/>
      <c r="I80" s="2"/>
      <c r="J80" s="2"/>
      <c r="K80" s="62"/>
      <c r="L80" s="91"/>
      <c r="M80" s="95"/>
      <c r="N80" s="2"/>
      <c r="O80" s="2"/>
      <c r="P80" s="10"/>
    </row>
    <row r="81" spans="1:2">
      <c r="A81" s="2" t="s">
        <v>73</v>
      </c>
    </row>
    <row r="82" spans="1:2">
      <c r="B82" s="2" t="s">
        <v>74</v>
      </c>
    </row>
    <row r="83" spans="1:2">
      <c r="B83" s="2" t="s">
        <v>75</v>
      </c>
    </row>
    <row r="84" spans="1:2">
      <c r="B84" s="2" t="s">
        <v>76</v>
      </c>
    </row>
    <row r="85" spans="1:2">
      <c r="B85" s="2" t="s">
        <v>77</v>
      </c>
    </row>
  </sheetData>
  <mergeCells count="49">
    <mergeCell ref="A69:M69"/>
    <mergeCell ref="A19:M19"/>
    <mergeCell ref="A2:N2"/>
    <mergeCell ref="A3:N3"/>
    <mergeCell ref="K6:N6"/>
    <mergeCell ref="K7:L7"/>
    <mergeCell ref="M7:N7"/>
    <mergeCell ref="E6:E8"/>
    <mergeCell ref="G6:G8"/>
    <mergeCell ref="J6:J8"/>
    <mergeCell ref="D7:D8"/>
    <mergeCell ref="A9:M9"/>
    <mergeCell ref="A10:M10"/>
    <mergeCell ref="A13:M13"/>
    <mergeCell ref="A14:M14"/>
    <mergeCell ref="A16:M16"/>
    <mergeCell ref="A1:N1"/>
    <mergeCell ref="A4:N4"/>
    <mergeCell ref="A5:N5"/>
    <mergeCell ref="H6:H8"/>
    <mergeCell ref="C6:D6"/>
    <mergeCell ref="I6:I8"/>
    <mergeCell ref="F6:F8"/>
    <mergeCell ref="A6:A8"/>
    <mergeCell ref="B6:B8"/>
    <mergeCell ref="C7:C8"/>
    <mergeCell ref="A44:M44"/>
    <mergeCell ref="A21:M21"/>
    <mergeCell ref="A23:M23"/>
    <mergeCell ref="A29:M29"/>
    <mergeCell ref="A31:M31"/>
    <mergeCell ref="A33:M33"/>
    <mergeCell ref="A35:M35"/>
    <mergeCell ref="A36:M36"/>
    <mergeCell ref="A38:M38"/>
    <mergeCell ref="A39:M39"/>
    <mergeCell ref="A41:M41"/>
    <mergeCell ref="A42:M42"/>
    <mergeCell ref="A63:M63"/>
    <mergeCell ref="A59:M59"/>
    <mergeCell ref="A61:M61"/>
    <mergeCell ref="A56:M56"/>
    <mergeCell ref="A45:M45"/>
    <mergeCell ref="A47:M47"/>
    <mergeCell ref="A48:M48"/>
    <mergeCell ref="A50:M50"/>
    <mergeCell ref="A52:M52"/>
    <mergeCell ref="A54:M54"/>
    <mergeCell ref="A58:M58"/>
  </mergeCells>
  <phoneticPr fontId="2" type="noConversion"/>
  <printOptions horizontalCentered="1"/>
  <pageMargins left="0.19685039370078741" right="0.19685039370078741" top="0.51181102362204722" bottom="0.19685039370078741" header="0" footer="0"/>
  <pageSetup paperSize="9" scale="70" orientation="landscape" r:id="rId1"/>
  <headerFooter alignWithMargins="0"/>
  <rowBreaks count="1" manualBreakCount="1">
    <brk id="80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"/>
  <sheetViews>
    <sheetView workbookViewId="0">
      <selection activeCell="K31" sqref="K31"/>
    </sheetView>
  </sheetViews>
  <sheetFormatPr defaultRowHeight="12.75"/>
  <sheetData>
    <row r="1" spans="1:14">
      <c r="A1" t="s">
        <v>35</v>
      </c>
    </row>
    <row r="2" spans="1:14">
      <c r="A2">
        <v>1</v>
      </c>
      <c r="B2" t="s">
        <v>145</v>
      </c>
      <c r="C2" t="s">
        <v>81</v>
      </c>
      <c r="D2">
        <v>216</v>
      </c>
      <c r="E2">
        <v>78200</v>
      </c>
      <c r="F2">
        <v>2</v>
      </c>
      <c r="G2" t="s">
        <v>146</v>
      </c>
      <c r="H2">
        <v>1</v>
      </c>
      <c r="I2">
        <v>2</v>
      </c>
      <c r="J2">
        <v>2</v>
      </c>
      <c r="K2">
        <v>168</v>
      </c>
      <c r="L2">
        <v>77.777777777777771</v>
      </c>
      <c r="M2">
        <v>50315</v>
      </c>
      <c r="N2">
        <v>64.34143222506394</v>
      </c>
    </row>
    <row r="3" spans="1:14">
      <c r="A3">
        <v>2</v>
      </c>
      <c r="B3" t="s">
        <v>93</v>
      </c>
      <c r="C3" t="s">
        <v>81</v>
      </c>
      <c r="D3">
        <v>80</v>
      </c>
      <c r="E3">
        <v>96000</v>
      </c>
      <c r="F3">
        <v>2</v>
      </c>
      <c r="G3" t="s">
        <v>146</v>
      </c>
      <c r="H3">
        <v>1</v>
      </c>
      <c r="I3">
        <v>2</v>
      </c>
      <c r="J3">
        <v>2</v>
      </c>
      <c r="K3">
        <v>40</v>
      </c>
      <c r="L3">
        <v>50</v>
      </c>
      <c r="M3">
        <v>31425</v>
      </c>
      <c r="N3">
        <v>32.734375</v>
      </c>
    </row>
    <row r="4" spans="1:14">
      <c r="B4" t="s">
        <v>96</v>
      </c>
      <c r="C4" t="s">
        <v>81</v>
      </c>
      <c r="D4">
        <v>50</v>
      </c>
      <c r="E4">
        <v>38100</v>
      </c>
      <c r="F4">
        <v>2</v>
      </c>
      <c r="G4" t="s">
        <v>146</v>
      </c>
      <c r="H4">
        <v>2</v>
      </c>
      <c r="I4">
        <v>2</v>
      </c>
      <c r="J4">
        <v>1</v>
      </c>
      <c r="K4">
        <v>50</v>
      </c>
      <c r="L4">
        <v>100</v>
      </c>
      <c r="M4">
        <v>35280</v>
      </c>
      <c r="N4">
        <v>92.5984251968504</v>
      </c>
    </row>
    <row r="5" spans="1:14">
      <c r="B5" t="s">
        <v>98</v>
      </c>
      <c r="C5" t="s">
        <v>81</v>
      </c>
      <c r="D5">
        <v>58</v>
      </c>
      <c r="E5">
        <v>147900</v>
      </c>
      <c r="F5">
        <v>2</v>
      </c>
      <c r="G5" t="s">
        <v>146</v>
      </c>
      <c r="H5">
        <v>2</v>
      </c>
      <c r="I5">
        <v>2</v>
      </c>
      <c r="J5">
        <v>3</v>
      </c>
      <c r="K5">
        <v>50</v>
      </c>
      <c r="L5">
        <v>86.206896551724142</v>
      </c>
      <c r="M5">
        <v>75330</v>
      </c>
      <c r="N5">
        <v>50.933062880324542</v>
      </c>
    </row>
    <row r="6" spans="1:14">
      <c r="B6" t="s">
        <v>99</v>
      </c>
      <c r="C6" t="s">
        <v>81</v>
      </c>
      <c r="D6">
        <v>60</v>
      </c>
      <c r="E6">
        <v>91500</v>
      </c>
      <c r="F6">
        <v>2</v>
      </c>
      <c r="G6" t="s">
        <v>146</v>
      </c>
      <c r="H6">
        <v>2</v>
      </c>
      <c r="I6">
        <v>2</v>
      </c>
      <c r="J6">
        <v>3</v>
      </c>
      <c r="K6">
        <v>60</v>
      </c>
      <c r="L6">
        <v>100</v>
      </c>
      <c r="M6">
        <v>50990</v>
      </c>
      <c r="N6">
        <v>55.72677595628415</v>
      </c>
    </row>
    <row r="7" spans="1:14">
      <c r="B7" t="s">
        <v>101</v>
      </c>
      <c r="C7" t="s">
        <v>81</v>
      </c>
      <c r="D7">
        <v>25</v>
      </c>
      <c r="E7">
        <v>68750</v>
      </c>
      <c r="F7">
        <v>2</v>
      </c>
      <c r="G7" t="s">
        <v>146</v>
      </c>
      <c r="H7">
        <v>2</v>
      </c>
      <c r="I7">
        <v>2</v>
      </c>
      <c r="J7">
        <v>1</v>
      </c>
      <c r="K7">
        <v>25</v>
      </c>
      <c r="L7">
        <v>100</v>
      </c>
      <c r="M7">
        <v>68750</v>
      </c>
      <c r="N7">
        <v>100</v>
      </c>
    </row>
    <row r="8" spans="1:14">
      <c r="B8" t="s">
        <v>103</v>
      </c>
      <c r="C8" t="s">
        <v>104</v>
      </c>
      <c r="D8">
        <v>20</v>
      </c>
      <c r="E8">
        <v>2018800</v>
      </c>
      <c r="F8">
        <v>2</v>
      </c>
      <c r="G8" t="s">
        <v>146</v>
      </c>
      <c r="H8">
        <v>3</v>
      </c>
      <c r="I8">
        <v>2</v>
      </c>
      <c r="J8">
        <v>1</v>
      </c>
      <c r="K8">
        <v>20</v>
      </c>
      <c r="L8">
        <v>100</v>
      </c>
      <c r="M8">
        <v>484775</v>
      </c>
      <c r="N8">
        <v>24.013027541113534</v>
      </c>
    </row>
    <row r="9" spans="1:14">
      <c r="B9" t="s">
        <v>107</v>
      </c>
      <c r="C9" t="s">
        <v>81</v>
      </c>
      <c r="D9">
        <v>52</v>
      </c>
      <c r="E9">
        <v>145800</v>
      </c>
      <c r="F9">
        <v>2</v>
      </c>
      <c r="G9" t="s">
        <v>146</v>
      </c>
      <c r="H9">
        <v>2</v>
      </c>
      <c r="I9">
        <v>2</v>
      </c>
      <c r="J9">
        <v>1</v>
      </c>
      <c r="K9">
        <v>52</v>
      </c>
      <c r="L9">
        <v>100</v>
      </c>
      <c r="M9">
        <v>20800</v>
      </c>
      <c r="N9">
        <v>14.266117969821673</v>
      </c>
    </row>
    <row r="10" spans="1:14">
      <c r="B10" t="s">
        <v>108</v>
      </c>
      <c r="C10" t="s">
        <v>81</v>
      </c>
      <c r="D10">
        <v>25</v>
      </c>
      <c r="E10">
        <v>42430</v>
      </c>
      <c r="F10">
        <v>2</v>
      </c>
      <c r="G10" t="s">
        <v>146</v>
      </c>
      <c r="H10">
        <v>2</v>
      </c>
      <c r="I10">
        <v>2</v>
      </c>
      <c r="J10">
        <v>1</v>
      </c>
      <c r="K10">
        <v>25</v>
      </c>
      <c r="L10">
        <v>100</v>
      </c>
      <c r="M10">
        <v>41930</v>
      </c>
      <c r="N10">
        <v>98.821588498703747</v>
      </c>
    </row>
    <row r="11" spans="1:14">
      <c r="B11" t="s">
        <v>109</v>
      </c>
      <c r="C11" t="s">
        <v>81</v>
      </c>
      <c r="D11">
        <v>75</v>
      </c>
      <c r="E11">
        <v>48250</v>
      </c>
      <c r="F11">
        <v>2</v>
      </c>
      <c r="G11" t="s">
        <v>146</v>
      </c>
      <c r="H11">
        <v>2</v>
      </c>
      <c r="I11">
        <v>2</v>
      </c>
      <c r="J11">
        <v>1</v>
      </c>
      <c r="K11">
        <v>75</v>
      </c>
      <c r="L11">
        <v>100</v>
      </c>
      <c r="M11">
        <v>44250</v>
      </c>
      <c r="N11">
        <v>91.709844559585491</v>
      </c>
    </row>
    <row r="12" spans="1:14">
      <c r="B12" t="s">
        <v>110</v>
      </c>
      <c r="C12" t="s">
        <v>81</v>
      </c>
      <c r="D12">
        <v>40</v>
      </c>
      <c r="E12">
        <v>184400</v>
      </c>
      <c r="F12">
        <v>2</v>
      </c>
      <c r="G12" t="s">
        <v>146</v>
      </c>
      <c r="H12">
        <v>2</v>
      </c>
      <c r="I12">
        <v>2</v>
      </c>
      <c r="J12">
        <v>1</v>
      </c>
      <c r="K12">
        <v>40</v>
      </c>
      <c r="L12">
        <v>100</v>
      </c>
      <c r="M12">
        <v>55998</v>
      </c>
      <c r="N12">
        <v>30.367678958785248</v>
      </c>
    </row>
    <row r="13" spans="1:14">
      <c r="B13" t="s">
        <v>112</v>
      </c>
      <c r="C13" t="s">
        <v>113</v>
      </c>
      <c r="D13">
        <v>250</v>
      </c>
      <c r="E13">
        <v>588900</v>
      </c>
      <c r="F13">
        <v>2</v>
      </c>
      <c r="G13" t="s">
        <v>146</v>
      </c>
      <c r="H13">
        <v>2</v>
      </c>
      <c r="I13">
        <v>2</v>
      </c>
      <c r="J13">
        <v>1</v>
      </c>
      <c r="K13">
        <v>250</v>
      </c>
      <c r="L13">
        <v>100</v>
      </c>
      <c r="M13">
        <v>588900</v>
      </c>
      <c r="N13">
        <v>100</v>
      </c>
    </row>
    <row r="14" spans="1:14">
      <c r="B14" t="s">
        <v>115</v>
      </c>
      <c r="C14" t="s">
        <v>104</v>
      </c>
      <c r="D14">
        <v>1</v>
      </c>
      <c r="E14">
        <v>70500</v>
      </c>
      <c r="F14">
        <v>2</v>
      </c>
      <c r="G14" t="s">
        <v>146</v>
      </c>
      <c r="H14">
        <v>2</v>
      </c>
      <c r="I14">
        <v>2</v>
      </c>
      <c r="J14">
        <v>1</v>
      </c>
      <c r="K14">
        <v>1</v>
      </c>
      <c r="L14">
        <v>100</v>
      </c>
      <c r="M14">
        <v>0</v>
      </c>
      <c r="N14">
        <v>0</v>
      </c>
    </row>
    <row r="15" spans="1:14">
      <c r="B15" t="s">
        <v>117</v>
      </c>
      <c r="C15" t="s">
        <v>118</v>
      </c>
      <c r="D15">
        <v>60000</v>
      </c>
      <c r="E15">
        <v>296000</v>
      </c>
      <c r="F15">
        <v>2</v>
      </c>
      <c r="G15" t="s">
        <v>146</v>
      </c>
      <c r="H15">
        <v>3</v>
      </c>
      <c r="I15">
        <v>4</v>
      </c>
      <c r="J15">
        <v>5</v>
      </c>
      <c r="K15">
        <v>5500</v>
      </c>
      <c r="L15">
        <v>9.1666666666666661</v>
      </c>
      <c r="M15">
        <v>97702</v>
      </c>
      <c r="N15">
        <v>33.007432432432431</v>
      </c>
    </row>
    <row r="16" spans="1:14">
      <c r="B16" t="s">
        <v>121</v>
      </c>
      <c r="C16" t="s">
        <v>81</v>
      </c>
      <c r="D16">
        <v>360</v>
      </c>
      <c r="E16">
        <v>205400</v>
      </c>
      <c r="F16">
        <v>2</v>
      </c>
      <c r="G16" t="s">
        <v>146</v>
      </c>
      <c r="H16">
        <v>4</v>
      </c>
      <c r="I16">
        <v>1</v>
      </c>
      <c r="J16">
        <v>1</v>
      </c>
      <c r="K16">
        <v>180</v>
      </c>
      <c r="L16">
        <v>50</v>
      </c>
      <c r="M16">
        <v>108000</v>
      </c>
      <c r="N16">
        <v>52.58033106134372</v>
      </c>
    </row>
    <row r="17" spans="1:14">
      <c r="B17" t="s">
        <v>124</v>
      </c>
      <c r="C17" t="s">
        <v>81</v>
      </c>
      <c r="D17">
        <v>500</v>
      </c>
      <c r="E17">
        <v>250000</v>
      </c>
      <c r="F17">
        <v>2</v>
      </c>
      <c r="G17" t="s">
        <v>146</v>
      </c>
      <c r="H17">
        <v>4</v>
      </c>
      <c r="I17">
        <v>3</v>
      </c>
      <c r="J17">
        <v>1</v>
      </c>
      <c r="K17">
        <v>250</v>
      </c>
      <c r="L17">
        <v>50</v>
      </c>
      <c r="M17">
        <v>122400</v>
      </c>
      <c r="N17">
        <v>48.96</v>
      </c>
    </row>
    <row r="18" spans="1:14">
      <c r="B18" t="s">
        <v>127</v>
      </c>
      <c r="C18" t="s">
        <v>128</v>
      </c>
      <c r="D18">
        <v>1</v>
      </c>
      <c r="E18">
        <v>3000</v>
      </c>
      <c r="F18">
        <v>2</v>
      </c>
      <c r="G18" t="s">
        <v>146</v>
      </c>
      <c r="H18">
        <v>2</v>
      </c>
      <c r="I18">
        <v>4</v>
      </c>
      <c r="J18">
        <v>1</v>
      </c>
      <c r="K18">
        <v>0.5</v>
      </c>
      <c r="L18">
        <v>50</v>
      </c>
      <c r="M18">
        <v>0</v>
      </c>
      <c r="N18">
        <v>0</v>
      </c>
    </row>
    <row r="19" spans="1:14">
      <c r="B19" t="s">
        <v>131</v>
      </c>
      <c r="C19" t="s">
        <v>132</v>
      </c>
      <c r="D19">
        <v>2</v>
      </c>
      <c r="E19">
        <v>94000</v>
      </c>
      <c r="F19">
        <v>2</v>
      </c>
      <c r="G19" t="s">
        <v>146</v>
      </c>
      <c r="H19">
        <v>1</v>
      </c>
      <c r="I19">
        <v>2</v>
      </c>
      <c r="J19">
        <v>3</v>
      </c>
      <c r="K19">
        <v>1</v>
      </c>
      <c r="L19">
        <v>50</v>
      </c>
      <c r="M19">
        <v>14000</v>
      </c>
      <c r="N19">
        <v>14.893617021276595</v>
      </c>
    </row>
    <row r="20" spans="1:14">
      <c r="B20" t="s">
        <v>135</v>
      </c>
      <c r="C20" t="s">
        <v>81</v>
      </c>
      <c r="D20">
        <v>240</v>
      </c>
      <c r="E20">
        <v>311050</v>
      </c>
      <c r="F20">
        <v>2</v>
      </c>
      <c r="G20" t="s">
        <v>146</v>
      </c>
      <c r="H20">
        <v>1</v>
      </c>
      <c r="I20">
        <v>2</v>
      </c>
      <c r="J20">
        <v>2</v>
      </c>
      <c r="K20">
        <v>120</v>
      </c>
      <c r="L20">
        <v>50</v>
      </c>
      <c r="M20">
        <v>141771</v>
      </c>
      <c r="N20">
        <v>45.578202861276324</v>
      </c>
    </row>
    <row r="21" spans="1:14">
      <c r="B21" t="s">
        <v>137</v>
      </c>
      <c r="C21" t="s">
        <v>81</v>
      </c>
      <c r="D21">
        <v>331</v>
      </c>
      <c r="E21">
        <v>169200</v>
      </c>
      <c r="F21">
        <v>2</v>
      </c>
      <c r="G21" t="s">
        <v>146</v>
      </c>
      <c r="H21">
        <v>1</v>
      </c>
      <c r="I21">
        <v>2</v>
      </c>
      <c r="J21">
        <v>2</v>
      </c>
      <c r="K21">
        <v>250</v>
      </c>
      <c r="L21">
        <v>75.528700906344412</v>
      </c>
      <c r="M21">
        <v>73740</v>
      </c>
      <c r="N21">
        <v>43.581560283687942</v>
      </c>
    </row>
    <row r="22" spans="1:14">
      <c r="B22" t="s">
        <v>139</v>
      </c>
      <c r="C22" t="s">
        <v>81</v>
      </c>
      <c r="D22">
        <v>360</v>
      </c>
      <c r="E22">
        <v>1386900</v>
      </c>
      <c r="F22">
        <v>2</v>
      </c>
      <c r="G22" t="s">
        <v>146</v>
      </c>
      <c r="H22">
        <v>2</v>
      </c>
      <c r="I22">
        <v>2</v>
      </c>
      <c r="J22">
        <v>1</v>
      </c>
      <c r="K22">
        <v>360</v>
      </c>
      <c r="L22">
        <v>100</v>
      </c>
      <c r="M22">
        <v>381052</v>
      </c>
      <c r="N22">
        <v>27.475088326483526</v>
      </c>
    </row>
    <row r="23" spans="1:14">
      <c r="B23" t="s">
        <v>141</v>
      </c>
      <c r="C23" t="s">
        <v>81</v>
      </c>
      <c r="D23">
        <v>280</v>
      </c>
      <c r="E23">
        <v>296000</v>
      </c>
      <c r="F23">
        <v>2</v>
      </c>
      <c r="G23" t="s">
        <v>146</v>
      </c>
      <c r="H23">
        <v>1</v>
      </c>
      <c r="I23">
        <v>2</v>
      </c>
      <c r="J23">
        <v>2</v>
      </c>
      <c r="K23">
        <v>140</v>
      </c>
      <c r="L23">
        <v>50</v>
      </c>
      <c r="M23">
        <v>118917</v>
      </c>
      <c r="N23">
        <v>40.174662162162164</v>
      </c>
    </row>
    <row r="24" spans="1:14">
      <c r="B24" t="s">
        <v>143</v>
      </c>
      <c r="C24" t="s">
        <v>128</v>
      </c>
      <c r="D24">
        <v>1</v>
      </c>
      <c r="E24">
        <v>136000</v>
      </c>
      <c r="F24">
        <v>2</v>
      </c>
      <c r="G24" t="s">
        <v>146</v>
      </c>
      <c r="H24">
        <v>2</v>
      </c>
      <c r="I24">
        <v>2</v>
      </c>
      <c r="J24">
        <v>2</v>
      </c>
      <c r="K24">
        <v>0.5</v>
      </c>
      <c r="L24">
        <v>50</v>
      </c>
      <c r="M24">
        <v>0</v>
      </c>
      <c r="N24">
        <v>0</v>
      </c>
    </row>
    <row r="26" spans="1:14">
      <c r="A26">
        <v>3</v>
      </c>
      <c r="D26">
        <v>63027</v>
      </c>
      <c r="E26">
        <v>6767080</v>
      </c>
      <c r="F26">
        <v>46</v>
      </c>
      <c r="H26">
        <v>46</v>
      </c>
      <c r="I26">
        <v>50</v>
      </c>
      <c r="J26">
        <v>39</v>
      </c>
      <c r="K26">
        <v>7658</v>
      </c>
      <c r="L26">
        <v>1748.6800419025133</v>
      </c>
      <c r="M26">
        <v>2606325</v>
      </c>
    </row>
    <row r="27" spans="1:14">
      <c r="M27">
        <f>SUBTOTAL(9,M2:M26)</f>
        <v>5212650</v>
      </c>
    </row>
    <row r="28" spans="1:14">
      <c r="M28">
        <f>SUBTOTAL(9,M4:M27)</f>
        <v>5130910</v>
      </c>
    </row>
    <row r="29" spans="1:14">
      <c r="M29">
        <f>SUBTOTAL(9,M8:M28)</f>
        <v>4900560</v>
      </c>
    </row>
  </sheetData>
  <autoFilter ref="H1:H28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5</vt:i4>
      </vt:variant>
      <vt:variant>
        <vt:lpstr>ช่วงที่มีชื่อ</vt:lpstr>
      </vt:variant>
      <vt:variant>
        <vt:i4>3</vt:i4>
      </vt:variant>
    </vt:vector>
  </HeadingPairs>
  <TitlesOfParts>
    <vt:vector size="8" baseType="lpstr">
      <vt:lpstr>ผป01</vt:lpstr>
      <vt:lpstr>ผป 02</vt:lpstr>
      <vt:lpstr>ตผจ 01</vt:lpstr>
      <vt:lpstr>ตผจ 02</vt:lpstr>
      <vt:lpstr>Sheet3</vt:lpstr>
      <vt:lpstr>'ตผจ 01'!Print_Titles</vt:lpstr>
      <vt:lpstr>'ตผจ 02'!Print_Titles</vt:lpstr>
      <vt:lpstr>'ผป 02'!Print_Titles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iLLUSiON</dc:creator>
  <cp:lastModifiedBy>DOAE</cp:lastModifiedBy>
  <cp:lastPrinted>2021-03-31T07:52:56Z</cp:lastPrinted>
  <dcterms:created xsi:type="dcterms:W3CDTF">2008-11-11T09:20:58Z</dcterms:created>
  <dcterms:modified xsi:type="dcterms:W3CDTF">2021-03-31T07:53:31Z</dcterms:modified>
</cp:coreProperties>
</file>