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มัน" sheetId="3" r:id="rId2"/>
    <sheet name="อ้อย" sheetId="5" r:id="rId3"/>
  </sheets>
  <calcPr calcId="145621"/>
</workbook>
</file>

<file path=xl/calcChain.xml><?xml version="1.0" encoding="utf-8"?>
<calcChain xmlns="http://schemas.openxmlformats.org/spreadsheetml/2006/main">
  <c r="I23" i="1" l="1"/>
  <c r="H22" i="1" s="1"/>
  <c r="AQ22" i="1"/>
  <c r="AP22" i="1"/>
  <c r="AO22" i="1"/>
  <c r="AN22" i="1"/>
  <c r="AM22" i="1"/>
  <c r="AI22" i="1"/>
  <c r="AH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G22" i="1"/>
  <c r="F22" i="1"/>
  <c r="E22" i="1"/>
  <c r="D22" i="1"/>
  <c r="AJ21" i="1"/>
  <c r="AG21" i="1"/>
  <c r="AJ20" i="1"/>
  <c r="AG20" i="1"/>
  <c r="AL19" i="1"/>
  <c r="AJ19" i="1"/>
  <c r="AG19" i="1"/>
  <c r="AK19" i="1" s="1"/>
  <c r="AJ18" i="1"/>
  <c r="AG18" i="1"/>
  <c r="AJ17" i="1"/>
  <c r="AG17" i="1"/>
  <c r="AK17" i="1" s="1"/>
  <c r="AJ16" i="1"/>
  <c r="AG16" i="1"/>
  <c r="AK16" i="1" s="1"/>
  <c r="AJ15" i="1"/>
  <c r="AG15" i="1"/>
  <c r="AK15" i="1" s="1"/>
  <c r="AJ14" i="1"/>
  <c r="AG14" i="1"/>
  <c r="AJ13" i="1"/>
  <c r="AG13" i="1"/>
  <c r="AK13" i="1" s="1"/>
  <c r="AJ12" i="1"/>
  <c r="AG12" i="1"/>
  <c r="AJ11" i="1"/>
  <c r="AG11" i="1"/>
  <c r="AK11" i="1" s="1"/>
  <c r="AJ10" i="1"/>
  <c r="AG10" i="1"/>
  <c r="AK10" i="1" s="1"/>
  <c r="AL14" i="1" l="1"/>
  <c r="AK20" i="1"/>
  <c r="AL18" i="1"/>
  <c r="AL11" i="1"/>
  <c r="AK12" i="1"/>
  <c r="AL15" i="1"/>
  <c r="AK21" i="1"/>
  <c r="AJ22" i="1"/>
  <c r="AL13" i="1"/>
  <c r="AL17" i="1"/>
  <c r="AL21" i="1"/>
  <c r="AL12" i="1"/>
  <c r="AK14" i="1"/>
  <c r="AL16" i="1"/>
  <c r="AK18" i="1"/>
  <c r="AK22" i="1" s="1"/>
  <c r="AL20" i="1"/>
  <c r="AG22" i="1"/>
  <c r="AL10" i="1" l="1"/>
  <c r="AL22" i="1" s="1"/>
  <c r="H23" i="1"/>
</calcChain>
</file>

<file path=xl/sharedStrings.xml><?xml version="1.0" encoding="utf-8"?>
<sst xmlns="http://schemas.openxmlformats.org/spreadsheetml/2006/main" count="225" uniqueCount="91">
  <si>
    <t>สถานการณ์การผลิตพืชเศรษฐกิจสำคัญของจังหวัดพิจิตร</t>
  </si>
  <si>
    <t>ที่</t>
  </si>
  <si>
    <t>อำเภอ</t>
  </si>
  <si>
    <t xml:space="preserve">พื้นที่ทั้งหมด
</t>
  </si>
  <si>
    <t>พื้นที่การเกษตร</t>
  </si>
  <si>
    <t>จำนวนครัวเรือนเกษตรกร</t>
  </si>
  <si>
    <t>พืชไร่</t>
  </si>
  <si>
    <t>ไม้ยืนต้น</t>
  </si>
  <si>
    <t>ไม้ผล</t>
  </si>
  <si>
    <t>พืชผัก</t>
  </si>
  <si>
    <t>แตงโมเนื้อ</t>
  </si>
  <si>
    <t>รวมพืชไร่</t>
  </si>
  <si>
    <t>ผัก</t>
  </si>
  <si>
    <t>พืชไร่/พืชผักรวมทั้งหมด</t>
  </si>
  <si>
    <t>ข้าว/พืชไร่/พืชผักรวมทั้งหมด</t>
  </si>
  <si>
    <t>ทบก</t>
  </si>
  <si>
    <t>ข้าวนาปี 2563/64</t>
  </si>
  <si>
    <t>ข้าวนาปรัง 2563/64</t>
  </si>
  <si>
    <t>มันสำปะหลัง</t>
  </si>
  <si>
    <t>อ้อยโรงงาน</t>
  </si>
  <si>
    <t>ถั่วเหลือง</t>
  </si>
  <si>
    <t>ถั่วลิสง</t>
  </si>
  <si>
    <t>ถั่วเขียว</t>
  </si>
  <si>
    <t>ข้าวโพดเลี้ยงสัตว์ รุ่น 1</t>
  </si>
  <si>
    <t>ข้าวโพดเลี้ยงสัตว์ รุ่น 2</t>
  </si>
  <si>
    <t>ถั่วเขียวผิวมัน</t>
  </si>
  <si>
    <t>พืชไร่อื่นๆ</t>
  </si>
  <si>
    <t>ยางพารา</t>
  </si>
  <si>
    <t>อินทผาลัม</t>
  </si>
  <si>
    <t>ปาล์มน้ำมัน</t>
  </si>
  <si>
    <t>มะม่วง</t>
  </si>
  <si>
    <t>มะนาว</t>
  </si>
  <si>
    <t>ทุเรียน</t>
  </si>
  <si>
    <t>เมล่อนญี่ปุ่น</t>
  </si>
  <si>
    <t>ส้มโอ</t>
  </si>
  <si>
    <t>ข่า</t>
  </si>
  <si>
    <t>พืชผักอื่นๆ</t>
  </si>
  <si>
    <t>ข้าวโพดฝักสด</t>
  </si>
  <si>
    <t>รวมผัก</t>
  </si>
  <si>
    <t>(ไร่)</t>
  </si>
  <si>
    <t>(ครัวเรือน)</t>
  </si>
  <si>
    <t>(ฤดูแล้ง)</t>
  </si>
  <si>
    <t>(ฤดูฝน)</t>
  </si>
  <si>
    <t>ทบก.</t>
  </si>
  <si>
    <t>รต.</t>
  </si>
  <si>
    <t>ณ ก.ย. 63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</si>
  <si>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</si>
  <si>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</si>
  <si>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</si>
  <si>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</si>
  <si>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</si>
  <si>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</si>
  <si>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</si>
  <si>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</si>
  <si>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</si>
  <si>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</si>
  <si>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</si>
  <si>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</si>
  <si>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รวม</t>
  </si>
  <si>
    <t>ระบบสารสนเทศการผลิตทางด้านการเกษตร (รต.)</t>
  </si>
  <si>
    <t>ณ 22  เมษายน 2564</t>
  </si>
  <si>
    <t>ข้อมูลจาก ระบบทะเบียนเกษตรกร(ทบก.) ที่มีเกษตรกรมาขึ้นทะเบียนไว้กับกรมส่งเสริมการเกษตร ณ วันที่ 22 เมษายน 2564</t>
  </si>
  <si>
    <t>ผ่านระบบ ทบก. และแอปพลิเคชัน DOAE Farmbook</t>
  </si>
  <si>
    <t>  </t>
  </si>
  <si>
    <t>จังหวัด/อำเภอ</t>
  </si>
  <si>
    <t>ครัวเรือน</t>
  </si>
  <si>
    <t>แปลง</t>
  </si>
  <si>
    <t>เนื้อที่ (ไร่)</t>
  </si>
  <si>
    <t>พิจิตร</t>
  </si>
  <si>
    <t>   เมืองพิจิตร</t>
  </si>
  <si>
    <t>   วังทรายพูน</t>
  </si>
  <si>
    <t>   โพธิ์ประทับช้าง</t>
  </si>
  <si>
    <t>   ตะพานหิน</t>
  </si>
  <si>
    <t>   บางมูลนาก</t>
  </si>
  <si>
    <t>   โพทะเล</t>
  </si>
  <si>
    <t>   สามง่าม</t>
  </si>
  <si>
    <t>   ทับคล้อ</t>
  </si>
  <si>
    <t>   สากเหล็ก</t>
  </si>
  <si>
    <t>   บึงนาราง</t>
  </si>
  <si>
    <t>   ดงเจริญ</t>
  </si>
  <si>
    <t>   วชิรบารมี</t>
  </si>
  <si>
    <t>ข้าวนาปรัง ปี 2563/64  มีพื้นที่ปลูกที่ขึ้นทะเบียนเกษตรกรกับกรมส่งเสริมการเกษตร จำนวน  420,769.89 ไร่ ยืนต้นในเดือนเมษายน รอเก็บเกี่ยว จำนวน 30,075 ไร่</t>
  </si>
  <si>
    <t>ผลการขึ้นทะเบียนเกษตรกรผู้ปลูกมันสำปะหลัง ปี 2564/65 ตามที่ตั้งแปลง</t>
  </si>
  <si>
    <t>(วันที่เก็บเกี่ยว 1 ตุลาคม 2564 - 30 กันยายน 2565)</t>
  </si>
  <si>
    <t>วันที่ตัดยอดข้อมูล 21 เมษายน 2564</t>
  </si>
  <si>
    <t>บันทึก(รวม)</t>
  </si>
  <si>
    <t>บันทึกจาก ทบก</t>
  </si>
  <si>
    <t>บันทึกจาก farmbook</t>
  </si>
  <si>
    <t>จัดชุดตรวจสอบ</t>
  </si>
  <si>
    <t>ผ่านการตรวจสอบ</t>
  </si>
  <si>
    <t>ผลการขึ้นทะเบียนเกษตรกรผู้ปลูกอ้อยโรงงาน ปี 2564/65 ตามที่ตั้งแปลง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</si>
</sst>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0"/>
      <name val="TH SarabunPSK"/>
      <family val="2"/>
    </font>
    <font>
      <sz val="18"/>
      <name val="TH SarabunPSK"/>
      <family val="2"/>
    </font>
    <font>
      <b/>
      <sz val="36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rgb="FF44AADD"/>
      <name val="Arial"/>
      <family val="2"/>
    </font>
    <font>
      <sz val="11"/>
      <color rgb="FF333333"/>
      <name val="Arial"/>
      <family val="2"/>
    </font>
    <font>
      <b/>
      <sz val="11"/>
      <color rgb="FFFF0000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EE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44AADD"/>
      </left>
      <right style="dotted">
        <color rgb="FF44AADD"/>
      </right>
      <top style="dotted">
        <color rgb="FF44AADD"/>
      </top>
      <bottom style="dotted">
        <color rgb="FF44AADD"/>
      </bottom>
      <diagonal/>
    </border>
    <border>
      <left style="dotted">
        <color rgb="FF44AADD"/>
      </left>
      <right style="dotted">
        <color rgb="FF44AADD"/>
      </right>
      <top style="dotted">
        <color rgb="FF44AADD"/>
      </top>
      <bottom/>
      <diagonal/>
    </border>
    <border>
      <left style="dotted">
        <color rgb="FF44AADD"/>
      </left>
      <right style="dotted">
        <color rgb="FF44AADD"/>
      </right>
      <top/>
      <bottom style="dotted">
        <color rgb="FF44AADD"/>
      </bottom>
      <diagonal/>
    </border>
    <border>
      <left style="dotted">
        <color rgb="FF44AADD"/>
      </left>
      <right/>
      <top style="dotted">
        <color rgb="FF44AADD"/>
      </top>
      <bottom style="dotted">
        <color rgb="FF44AADD"/>
      </bottom>
      <diagonal/>
    </border>
    <border>
      <left/>
      <right/>
      <top style="dotted">
        <color rgb="FF44AADD"/>
      </top>
      <bottom style="dotted">
        <color rgb="FF44AADD"/>
      </bottom>
      <diagonal/>
    </border>
    <border>
      <left/>
      <right style="dotted">
        <color rgb="FF44AADD"/>
      </right>
      <top style="dotted">
        <color rgb="FF44AADD"/>
      </top>
      <bottom style="dotted">
        <color rgb="FF44AAD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187" fontId="2" fillId="2" borderId="0" xfId="1" applyNumberFormat="1" applyFont="1" applyFill="1"/>
    <xf numFmtId="0" fontId="3" fillId="2" borderId="0" xfId="0" applyFont="1" applyFill="1"/>
    <xf numFmtId="187" fontId="3" fillId="2" borderId="0" xfId="1" applyNumberFormat="1" applyFont="1" applyFill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87" fontId="5" fillId="2" borderId="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/>
    </xf>
    <xf numFmtId="187" fontId="2" fillId="2" borderId="2" xfId="1" applyNumberFormat="1" applyFont="1" applyFill="1" applyBorder="1"/>
    <xf numFmtId="187" fontId="2" fillId="2" borderId="2" xfId="1" applyNumberFormat="1" applyFont="1" applyFill="1" applyBorder="1" applyAlignment="1">
      <alignment horizontal="center" vertical="center"/>
    </xf>
    <xf numFmtId="187" fontId="2" fillId="2" borderId="2" xfId="1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87" fontId="2" fillId="2" borderId="2" xfId="1" applyNumberFormat="1" applyFont="1" applyFill="1" applyBorder="1" applyAlignment="1">
      <alignment horizontal="right" vertical="center" wrapText="1"/>
    </xf>
    <xf numFmtId="187" fontId="2" fillId="2" borderId="2" xfId="1" applyNumberFormat="1" applyFont="1" applyFill="1" applyBorder="1" applyAlignment="1">
      <alignment horizontal="right" wrapText="1"/>
    </xf>
    <xf numFmtId="187" fontId="2" fillId="2" borderId="2" xfId="1" applyNumberFormat="1" applyFont="1" applyFill="1" applyBorder="1" applyAlignment="1">
      <alignment horizontal="right" vertical="top" wrapText="1"/>
    </xf>
    <xf numFmtId="187" fontId="2" fillId="2" borderId="2" xfId="1" applyNumberFormat="1" applyFont="1" applyFill="1" applyBorder="1" applyAlignment="1">
      <alignment horizontal="center" vertical="center" wrapText="1"/>
    </xf>
    <xf numFmtId="187" fontId="2" fillId="2" borderId="2" xfId="1" applyNumberFormat="1" applyFont="1" applyFill="1" applyBorder="1" applyAlignment="1">
      <alignment wrapText="1"/>
    </xf>
    <xf numFmtId="187" fontId="2" fillId="2" borderId="2" xfId="1" applyNumberFormat="1" applyFont="1" applyFill="1" applyBorder="1" applyAlignment="1">
      <alignment horizontal="right"/>
    </xf>
    <xf numFmtId="187" fontId="2" fillId="2" borderId="2" xfId="1" applyNumberFormat="1" applyFont="1" applyFill="1" applyBorder="1" applyAlignment="1">
      <alignment horizontal="center"/>
    </xf>
    <xf numFmtId="187" fontId="5" fillId="2" borderId="2" xfId="1" applyNumberFormat="1" applyFont="1" applyFill="1" applyBorder="1"/>
    <xf numFmtId="187" fontId="5" fillId="2" borderId="2" xfId="1" applyNumberFormat="1" applyFont="1" applyFill="1" applyBorder="1" applyAlignment="1">
      <alignment vertical="center"/>
    </xf>
    <xf numFmtId="0" fontId="6" fillId="2" borderId="0" xfId="0" applyFont="1" applyFill="1"/>
    <xf numFmtId="43" fontId="3" fillId="2" borderId="0" xfId="0" applyNumberFormat="1" applyFont="1" applyFill="1"/>
    <xf numFmtId="0" fontId="0" fillId="3" borderId="0" xfId="0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/>
    </xf>
    <xf numFmtId="0" fontId="8" fillId="3" borderId="14" xfId="2" applyFill="1" applyBorder="1" applyAlignment="1">
      <alignment horizontal="left" vertical="center"/>
    </xf>
    <xf numFmtId="4" fontId="10" fillId="3" borderId="14" xfId="0" applyNumberFormat="1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top" wrapText="1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87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87" fontId="5" fillId="2" borderId="9" xfId="1" applyNumberFormat="1" applyFont="1" applyFill="1" applyBorder="1" applyAlignment="1">
      <alignment horizontal="center" vertical="center"/>
    </xf>
    <xf numFmtId="187" fontId="5" fillId="2" borderId="13" xfId="1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87" fontId="5" fillId="2" borderId="2" xfId="1" applyNumberFormat="1" applyFont="1" applyFill="1" applyBorder="1" applyAlignment="1">
      <alignment horizontal="center" wrapText="1"/>
    </xf>
    <xf numFmtId="187" fontId="5" fillId="2" borderId="2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/report_rice62_5group_ap/66/07/" TargetMode="External"/><Relationship Id="rId13" Type="http://schemas.openxmlformats.org/officeDocument/2006/relationships/hyperlink" Target="http://farmer.doae.go.th/plants_detail/plants_report/report_rice62_5group_ap/66/12/" TargetMode="External"/><Relationship Id="rId3" Type="http://schemas.openxmlformats.org/officeDocument/2006/relationships/hyperlink" Target="http://farmer.doae.go.th/plants_detail/plants_report/report_rice62_5group_ap/66/02/" TargetMode="External"/><Relationship Id="rId7" Type="http://schemas.openxmlformats.org/officeDocument/2006/relationships/hyperlink" Target="http://farmer.doae.go.th/plants_detail/plants_report/report_rice62_5group_ap/66/06/" TargetMode="External"/><Relationship Id="rId12" Type="http://schemas.openxmlformats.org/officeDocument/2006/relationships/hyperlink" Target="http://farmer.doae.go.th/plants_detail/plants_report/report_rice62_5group_ap/66/11/" TargetMode="External"/><Relationship Id="rId2" Type="http://schemas.openxmlformats.org/officeDocument/2006/relationships/hyperlink" Target="http://farmer.doae.go.th/plants_detail/plants_report/report_rice62_5group_ap/66/01/" TargetMode="External"/><Relationship Id="rId1" Type="http://schemas.openxmlformats.org/officeDocument/2006/relationships/hyperlink" Target="http://farmer.doae.go.th/plants_detail/plants_report/report_rice62_5group/" TargetMode="External"/><Relationship Id="rId6" Type="http://schemas.openxmlformats.org/officeDocument/2006/relationships/hyperlink" Target="http://farmer.doae.go.th/plants_detail/plants_report/report_rice62_5group_ap/66/05/" TargetMode="External"/><Relationship Id="rId11" Type="http://schemas.openxmlformats.org/officeDocument/2006/relationships/hyperlink" Target="http://farmer.doae.go.th/plants_detail/plants_report/report_rice62_5group_ap/66/10/" TargetMode="External"/><Relationship Id="rId5" Type="http://schemas.openxmlformats.org/officeDocument/2006/relationships/hyperlink" Target="http://farmer.doae.go.th/plants_detail/plants_report/report_rice62_5group_ap/66/04/" TargetMode="External"/><Relationship Id="rId10" Type="http://schemas.openxmlformats.org/officeDocument/2006/relationships/hyperlink" Target="http://farmer.doae.go.th/plants_detail/plants_report/report_rice62_5group_ap/66/09/" TargetMode="External"/><Relationship Id="rId4" Type="http://schemas.openxmlformats.org/officeDocument/2006/relationships/hyperlink" Target="http://farmer.doae.go.th/plants_detail/plants_report/report_rice62_5group_ap/66/03/" TargetMode="External"/><Relationship Id="rId9" Type="http://schemas.openxmlformats.org/officeDocument/2006/relationships/hyperlink" Target="http://farmer.doae.go.th/plants_detail/plants_report/report_rice62_5group_ap/66/08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cassava64_fmdfbd_ap/66/07/" TargetMode="External"/><Relationship Id="rId13" Type="http://schemas.openxmlformats.org/officeDocument/2006/relationships/hyperlink" Target="http://farmer.doae.go.th/report/report64/report_cassava64_fmdfbd_ap/66/12/" TargetMode="External"/><Relationship Id="rId3" Type="http://schemas.openxmlformats.org/officeDocument/2006/relationships/hyperlink" Target="http://farmer.doae.go.th/report/report64/report_cassava64_fmdfbd_ap/66/02/" TargetMode="External"/><Relationship Id="rId7" Type="http://schemas.openxmlformats.org/officeDocument/2006/relationships/hyperlink" Target="http://farmer.doae.go.th/report/report64/report_cassava64_fmdfbd_ap/66/06/" TargetMode="External"/><Relationship Id="rId12" Type="http://schemas.openxmlformats.org/officeDocument/2006/relationships/hyperlink" Target="http://farmer.doae.go.th/report/report64/report_cassava64_fmdfbd_ap/66/11/" TargetMode="External"/><Relationship Id="rId2" Type="http://schemas.openxmlformats.org/officeDocument/2006/relationships/hyperlink" Target="http://farmer.doae.go.th/report/report64/report_cassava64_fmdfbd_ap/66/01/" TargetMode="External"/><Relationship Id="rId1" Type="http://schemas.openxmlformats.org/officeDocument/2006/relationships/hyperlink" Target="http://farmer.doae.go.th/report/report64/report_cassava64_fmdfbd/" TargetMode="External"/><Relationship Id="rId6" Type="http://schemas.openxmlformats.org/officeDocument/2006/relationships/hyperlink" Target="http://farmer.doae.go.th/report/report64/report_cassava64_fmdfbd_ap/66/05/" TargetMode="External"/><Relationship Id="rId11" Type="http://schemas.openxmlformats.org/officeDocument/2006/relationships/hyperlink" Target="http://farmer.doae.go.th/report/report64/report_cassava64_fmdfbd_ap/66/10/" TargetMode="External"/><Relationship Id="rId5" Type="http://schemas.openxmlformats.org/officeDocument/2006/relationships/hyperlink" Target="http://farmer.doae.go.th/report/report64/report_cassava64_fmdfbd_ap/66/04/" TargetMode="External"/><Relationship Id="rId10" Type="http://schemas.openxmlformats.org/officeDocument/2006/relationships/hyperlink" Target="http://farmer.doae.go.th/report/report64/report_cassava64_fmdfbd_ap/66/09/" TargetMode="External"/><Relationship Id="rId4" Type="http://schemas.openxmlformats.org/officeDocument/2006/relationships/hyperlink" Target="http://farmer.doae.go.th/report/report64/report_cassava64_fmdfbd_ap/66/03/" TargetMode="External"/><Relationship Id="rId9" Type="http://schemas.openxmlformats.org/officeDocument/2006/relationships/hyperlink" Target="http://farmer.doae.go.th/report/report64/report_cassava64_fmdfbd_ap/66/08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sugar_cane64_fmdfbd_ap/66/07/" TargetMode="External"/><Relationship Id="rId13" Type="http://schemas.openxmlformats.org/officeDocument/2006/relationships/hyperlink" Target="http://farmer.doae.go.th/report/report64/report_sugar_cane64_fmdfbd_ap/66/12/" TargetMode="External"/><Relationship Id="rId3" Type="http://schemas.openxmlformats.org/officeDocument/2006/relationships/hyperlink" Target="http://farmer.doae.go.th/report/report64/report_sugar_cane64_fmdfbd_ap/66/02/" TargetMode="External"/><Relationship Id="rId7" Type="http://schemas.openxmlformats.org/officeDocument/2006/relationships/hyperlink" Target="http://farmer.doae.go.th/report/report64/report_sugar_cane64_fmdfbd_ap/66/06/" TargetMode="External"/><Relationship Id="rId12" Type="http://schemas.openxmlformats.org/officeDocument/2006/relationships/hyperlink" Target="http://farmer.doae.go.th/report/report64/report_sugar_cane64_fmdfbd_ap/66/11/" TargetMode="External"/><Relationship Id="rId2" Type="http://schemas.openxmlformats.org/officeDocument/2006/relationships/hyperlink" Target="http://farmer.doae.go.th/report/report64/report_sugar_cane64_fmdfbd_ap/66/01/" TargetMode="External"/><Relationship Id="rId1" Type="http://schemas.openxmlformats.org/officeDocument/2006/relationships/hyperlink" Target="http://farmer.doae.go.th/report/report64/report_sugar_cane64_fmdfbd/" TargetMode="External"/><Relationship Id="rId6" Type="http://schemas.openxmlformats.org/officeDocument/2006/relationships/hyperlink" Target="http://farmer.doae.go.th/report/report64/report_sugar_cane64_fmdfbd_ap/66/05/" TargetMode="External"/><Relationship Id="rId11" Type="http://schemas.openxmlformats.org/officeDocument/2006/relationships/hyperlink" Target="http://farmer.doae.go.th/report/report64/report_sugar_cane64_fmdfbd_ap/66/10/" TargetMode="External"/><Relationship Id="rId5" Type="http://schemas.openxmlformats.org/officeDocument/2006/relationships/hyperlink" Target="http://farmer.doae.go.th/report/report64/report_sugar_cane64_fmdfbd_ap/66/04/" TargetMode="External"/><Relationship Id="rId10" Type="http://schemas.openxmlformats.org/officeDocument/2006/relationships/hyperlink" Target="http://farmer.doae.go.th/report/report64/report_sugar_cane64_fmdfbd_ap/66/09/" TargetMode="External"/><Relationship Id="rId4" Type="http://schemas.openxmlformats.org/officeDocument/2006/relationships/hyperlink" Target="http://farmer.doae.go.th/report/report64/report_sugar_cane64_fmdfbd_ap/66/03/" TargetMode="External"/><Relationship Id="rId9" Type="http://schemas.openxmlformats.org/officeDocument/2006/relationships/hyperlink" Target="http://farmer.doae.go.th/report/report64/report_sugar_cane64_fmdfbd_ap/66/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6"/>
  <sheetViews>
    <sheetView tabSelected="1" zoomScale="80" zoomScaleNormal="80" workbookViewId="0">
      <selection activeCell="AP13" sqref="AP13"/>
    </sheetView>
  </sheetViews>
  <sheetFormatPr defaultRowHeight="27.75" x14ac:dyDescent="0.65"/>
  <cols>
    <col min="1" max="1" width="7" style="3" customWidth="1"/>
    <col min="2" max="2" width="4.625" style="3" customWidth="1"/>
    <col min="3" max="3" width="15.125" style="3" customWidth="1"/>
    <col min="4" max="4" width="13.5" style="4" bestFit="1" customWidth="1"/>
    <col min="5" max="5" width="13.25" style="3" customWidth="1"/>
    <col min="6" max="6" width="14.625" style="3" customWidth="1"/>
    <col min="7" max="7" width="18.375" style="3" hidden="1" customWidth="1"/>
    <col min="8" max="8" width="13.625" style="3" customWidth="1"/>
    <col min="9" max="9" width="13.25" style="3" bestFit="1" customWidth="1"/>
    <col min="10" max="10" width="12" style="3" bestFit="1" customWidth="1"/>
    <col min="11" max="11" width="9.875" style="3" hidden="1" customWidth="1"/>
    <col min="12" max="12" width="15.375" style="3" hidden="1" customWidth="1"/>
    <col min="13" max="13" width="14" style="3" hidden="1" customWidth="1"/>
    <col min="14" max="14" width="18" style="3" hidden="1" customWidth="1"/>
    <col min="15" max="15" width="17.375" style="3" hidden="1" customWidth="1"/>
    <col min="16" max="16" width="12.875" style="3" hidden="1" customWidth="1"/>
    <col min="17" max="17" width="13.625" style="3" hidden="1" customWidth="1"/>
    <col min="18" max="18" width="13.625" style="3" customWidth="1"/>
    <col min="19" max="19" width="12.625" style="3" hidden="1" customWidth="1"/>
    <col min="20" max="20" width="13.625" style="3" hidden="1" customWidth="1"/>
    <col min="21" max="21" width="12.5" style="3" hidden="1" customWidth="1"/>
    <col min="22" max="22" width="16.25" style="3" hidden="1" customWidth="1"/>
    <col min="23" max="24" width="13.625" style="3" hidden="1" customWidth="1"/>
    <col min="25" max="25" width="12.5" style="3" hidden="1" customWidth="1"/>
    <col min="26" max="26" width="11.375" style="3" hidden="1" customWidth="1"/>
    <col min="27" max="27" width="17" style="3" hidden="1" customWidth="1"/>
    <col min="28" max="28" width="16.125" style="3" hidden="1" customWidth="1"/>
    <col min="29" max="29" width="13.875" style="3" hidden="1" customWidth="1"/>
    <col min="30" max="30" width="15.875" style="3" hidden="1" customWidth="1"/>
    <col min="31" max="31" width="13" style="3" hidden="1" customWidth="1"/>
    <col min="32" max="33" width="13.625" style="3" hidden="1" customWidth="1"/>
    <col min="34" max="34" width="14.375" style="3" customWidth="1"/>
    <col min="35" max="35" width="12.125" style="3" bestFit="1" customWidth="1"/>
    <col min="36" max="36" width="13.875" style="3" hidden="1" customWidth="1"/>
    <col min="37" max="37" width="16.5" style="3" hidden="1" customWidth="1"/>
    <col min="38" max="38" width="18.125" style="3" hidden="1" customWidth="1"/>
    <col min="39" max="39" width="11.875" style="3" customWidth="1"/>
    <col min="40" max="40" width="13.125" style="3" customWidth="1"/>
    <col min="41" max="41" width="11.25" style="3" bestFit="1" customWidth="1"/>
    <col min="42" max="42" width="11.25" style="4" bestFit="1" customWidth="1"/>
    <col min="43" max="43" width="9.875" style="4" customWidth="1"/>
    <col min="44" max="44" width="9" style="3"/>
    <col min="45" max="45" width="12.875" style="3" customWidth="1"/>
    <col min="46" max="16384" width="9" style="3"/>
  </cols>
  <sheetData>
    <row r="1" spans="2:45" ht="18.75" customHeight="1" x14ac:dyDescent="0.7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45" ht="54" x14ac:dyDescent="1.2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</row>
    <row r="3" spans="2:45" ht="54" x14ac:dyDescent="1.2">
      <c r="B3" s="63" t="s">
        <v>60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2:45" ht="30.75" customHeight="1" x14ac:dyDescent="0.7">
      <c r="B4" s="49" t="s">
        <v>1</v>
      </c>
      <c r="C4" s="49" t="s">
        <v>2</v>
      </c>
      <c r="D4" s="64" t="s">
        <v>3</v>
      </c>
      <c r="E4" s="51" t="s">
        <v>4</v>
      </c>
      <c r="F4" s="51" t="s">
        <v>5</v>
      </c>
      <c r="G4" s="66" t="s">
        <v>6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48" t="s">
        <v>7</v>
      </c>
      <c r="T4" s="48"/>
      <c r="U4" s="48"/>
      <c r="V4" s="49" t="s">
        <v>8</v>
      </c>
      <c r="W4" s="49"/>
      <c r="X4" s="49"/>
      <c r="Y4" s="49"/>
      <c r="Z4" s="49"/>
      <c r="AA4" s="49"/>
      <c r="AB4" s="5" t="s">
        <v>9</v>
      </c>
      <c r="AC4" s="6"/>
      <c r="AD4" s="53" t="s">
        <v>10</v>
      </c>
      <c r="AE4" s="6"/>
      <c r="AF4" s="6"/>
      <c r="AG4" s="49" t="s">
        <v>11</v>
      </c>
      <c r="AH4" s="49" t="s">
        <v>12</v>
      </c>
      <c r="AI4" s="49"/>
      <c r="AJ4" s="52"/>
      <c r="AK4" s="51" t="s">
        <v>13</v>
      </c>
      <c r="AL4" s="51" t="s">
        <v>14</v>
      </c>
      <c r="AM4" s="48" t="s">
        <v>7</v>
      </c>
      <c r="AN4" s="48"/>
      <c r="AO4" s="48" t="s">
        <v>8</v>
      </c>
      <c r="AP4" s="48"/>
      <c r="AQ4" s="48"/>
    </row>
    <row r="5" spans="2:45" ht="30.75" hidden="1" x14ac:dyDescent="0.65">
      <c r="B5" s="49"/>
      <c r="C5" s="49"/>
      <c r="D5" s="65"/>
      <c r="E5" s="51"/>
      <c r="F5" s="51"/>
      <c r="G5" s="7" t="s">
        <v>15</v>
      </c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9"/>
      <c r="AC5" s="9"/>
      <c r="AD5" s="54"/>
      <c r="AE5" s="9"/>
      <c r="AF5" s="9"/>
      <c r="AG5" s="49"/>
      <c r="AH5" s="10"/>
      <c r="AI5" s="10"/>
      <c r="AJ5" s="10"/>
      <c r="AK5" s="51"/>
      <c r="AL5" s="51"/>
      <c r="AM5" s="11"/>
      <c r="AN5" s="11"/>
    </row>
    <row r="6" spans="2:45" ht="61.5" x14ac:dyDescent="0.65">
      <c r="B6" s="49"/>
      <c r="C6" s="49"/>
      <c r="D6" s="65"/>
      <c r="E6" s="51"/>
      <c r="F6" s="51"/>
      <c r="G6" s="49" t="s">
        <v>16</v>
      </c>
      <c r="H6" s="69" t="s">
        <v>17</v>
      </c>
      <c r="I6" s="46" t="s">
        <v>18</v>
      </c>
      <c r="J6" s="46" t="s">
        <v>19</v>
      </c>
      <c r="K6" s="7" t="s">
        <v>20</v>
      </c>
      <c r="L6" s="7" t="s">
        <v>21</v>
      </c>
      <c r="M6" s="7" t="s">
        <v>22</v>
      </c>
      <c r="N6" s="12" t="s">
        <v>23</v>
      </c>
      <c r="O6" s="12" t="s">
        <v>24</v>
      </c>
      <c r="P6" s="12" t="s">
        <v>25</v>
      </c>
      <c r="Q6" s="12" t="s">
        <v>25</v>
      </c>
      <c r="R6" s="12" t="s">
        <v>26</v>
      </c>
      <c r="S6" s="51" t="s">
        <v>27</v>
      </c>
      <c r="T6" s="51" t="s">
        <v>28</v>
      </c>
      <c r="U6" s="51" t="s">
        <v>29</v>
      </c>
      <c r="V6" s="49" t="s">
        <v>30</v>
      </c>
      <c r="W6" s="49" t="s">
        <v>31</v>
      </c>
      <c r="X6" s="49" t="s">
        <v>30</v>
      </c>
      <c r="Y6" s="49" t="s">
        <v>32</v>
      </c>
      <c r="Z6" s="49" t="s">
        <v>33</v>
      </c>
      <c r="AA6" s="49" t="s">
        <v>34</v>
      </c>
      <c r="AB6" s="56" t="s">
        <v>35</v>
      </c>
      <c r="AC6" s="57"/>
      <c r="AD6" s="54"/>
      <c r="AE6" s="56" t="s">
        <v>36</v>
      </c>
      <c r="AF6" s="58"/>
      <c r="AG6" s="49"/>
      <c r="AH6" s="13" t="s">
        <v>37</v>
      </c>
      <c r="AI6" s="7" t="s">
        <v>36</v>
      </c>
      <c r="AJ6" s="52" t="s">
        <v>38</v>
      </c>
      <c r="AK6" s="51"/>
      <c r="AL6" s="51"/>
      <c r="AM6" s="46" t="s">
        <v>27</v>
      </c>
      <c r="AN6" s="46" t="s">
        <v>29</v>
      </c>
      <c r="AO6" s="49" t="s">
        <v>30</v>
      </c>
      <c r="AP6" s="50" t="s">
        <v>34</v>
      </c>
      <c r="AQ6" s="50" t="s">
        <v>31</v>
      </c>
    </row>
    <row r="7" spans="2:45" ht="30.75" x14ac:dyDescent="0.65">
      <c r="B7" s="49"/>
      <c r="C7" s="49"/>
      <c r="D7" s="59" t="s">
        <v>39</v>
      </c>
      <c r="E7" s="46" t="s">
        <v>39</v>
      </c>
      <c r="F7" s="46" t="s">
        <v>40</v>
      </c>
      <c r="G7" s="49"/>
      <c r="H7" s="70"/>
      <c r="I7" s="47"/>
      <c r="J7" s="47"/>
      <c r="K7" s="12" t="s">
        <v>41</v>
      </c>
      <c r="L7" s="12" t="s">
        <v>41</v>
      </c>
      <c r="M7" s="12" t="s">
        <v>41</v>
      </c>
      <c r="N7" s="12" t="s">
        <v>42</v>
      </c>
      <c r="O7" s="12" t="s">
        <v>41</v>
      </c>
      <c r="P7" s="12" t="s">
        <v>41</v>
      </c>
      <c r="Q7" s="12" t="s">
        <v>41</v>
      </c>
      <c r="R7" s="12" t="s">
        <v>41</v>
      </c>
      <c r="S7" s="51"/>
      <c r="T7" s="51"/>
      <c r="U7" s="51"/>
      <c r="V7" s="49"/>
      <c r="W7" s="49"/>
      <c r="X7" s="49"/>
      <c r="Y7" s="49"/>
      <c r="Z7" s="49"/>
      <c r="AA7" s="49"/>
      <c r="AB7" s="56"/>
      <c r="AC7" s="57"/>
      <c r="AD7" s="55"/>
      <c r="AE7" s="56"/>
      <c r="AF7" s="58"/>
      <c r="AG7" s="49"/>
      <c r="AH7" s="12" t="s">
        <v>41</v>
      </c>
      <c r="AI7" s="12" t="s">
        <v>41</v>
      </c>
      <c r="AJ7" s="52"/>
      <c r="AK7" s="51"/>
      <c r="AL7" s="51"/>
      <c r="AM7" s="47"/>
      <c r="AN7" s="47"/>
      <c r="AO7" s="49"/>
      <c r="AP7" s="50"/>
      <c r="AQ7" s="50"/>
      <c r="AS7" s="44"/>
    </row>
    <row r="8" spans="2:45" ht="30.75" x14ac:dyDescent="0.65">
      <c r="B8" s="49"/>
      <c r="C8" s="49"/>
      <c r="D8" s="60"/>
      <c r="E8" s="47"/>
      <c r="F8" s="47"/>
      <c r="G8" s="7" t="s">
        <v>43</v>
      </c>
      <c r="H8" s="7" t="s">
        <v>43</v>
      </c>
      <c r="I8" s="7" t="s">
        <v>43</v>
      </c>
      <c r="J8" s="7" t="s">
        <v>43</v>
      </c>
      <c r="K8" s="7" t="s">
        <v>44</v>
      </c>
      <c r="L8" s="7" t="s">
        <v>44</v>
      </c>
      <c r="M8" s="7" t="s">
        <v>44</v>
      </c>
      <c r="N8" s="7" t="s">
        <v>44</v>
      </c>
      <c r="O8" s="7" t="s">
        <v>44</v>
      </c>
      <c r="P8" s="7" t="s">
        <v>44</v>
      </c>
      <c r="Q8" s="7" t="s">
        <v>44</v>
      </c>
      <c r="R8" s="7" t="s">
        <v>44</v>
      </c>
      <c r="S8" s="7" t="s">
        <v>43</v>
      </c>
      <c r="T8" s="7" t="s">
        <v>43</v>
      </c>
      <c r="U8" s="7" t="s">
        <v>43</v>
      </c>
      <c r="V8" s="7" t="s">
        <v>43</v>
      </c>
      <c r="W8" s="7" t="s">
        <v>43</v>
      </c>
      <c r="X8" s="7" t="s">
        <v>43</v>
      </c>
      <c r="Y8" s="7" t="s">
        <v>43</v>
      </c>
      <c r="Z8" s="7" t="s">
        <v>43</v>
      </c>
      <c r="AA8" s="7" t="s">
        <v>43</v>
      </c>
      <c r="AB8" s="14"/>
      <c r="AC8" s="15"/>
      <c r="AD8" s="7" t="s">
        <v>44</v>
      </c>
      <c r="AE8" s="14"/>
      <c r="AF8" s="16"/>
      <c r="AG8" s="49"/>
      <c r="AH8" s="7" t="s">
        <v>44</v>
      </c>
      <c r="AI8" s="7" t="s">
        <v>44</v>
      </c>
      <c r="AJ8" s="52"/>
      <c r="AK8" s="51"/>
      <c r="AL8" s="51"/>
      <c r="AM8" s="7" t="s">
        <v>43</v>
      </c>
      <c r="AN8" s="7" t="s">
        <v>43</v>
      </c>
      <c r="AO8" s="7" t="s">
        <v>44</v>
      </c>
      <c r="AP8" s="7" t="s">
        <v>44</v>
      </c>
      <c r="AQ8" s="7" t="s">
        <v>44</v>
      </c>
    </row>
    <row r="9" spans="2:45" s="20" customFormat="1" ht="30.75" x14ac:dyDescent="0.2">
      <c r="B9" s="49"/>
      <c r="C9" s="49"/>
      <c r="D9" s="61"/>
      <c r="E9" s="12" t="s">
        <v>45</v>
      </c>
      <c r="F9" s="12" t="s">
        <v>45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17" t="s">
        <v>39</v>
      </c>
      <c r="AH9" s="17" t="s">
        <v>39</v>
      </c>
      <c r="AI9" s="17" t="s">
        <v>39</v>
      </c>
      <c r="AJ9" s="18" t="s">
        <v>39</v>
      </c>
      <c r="AK9" s="7" t="s">
        <v>39</v>
      </c>
      <c r="AL9" s="7" t="s">
        <v>39</v>
      </c>
      <c r="AM9" s="7" t="s">
        <v>39</v>
      </c>
      <c r="AN9" s="7" t="s">
        <v>39</v>
      </c>
      <c r="AO9" s="7" t="s">
        <v>39</v>
      </c>
      <c r="AP9" s="19" t="s">
        <v>39</v>
      </c>
      <c r="AQ9" s="19" t="s">
        <v>39</v>
      </c>
      <c r="AS9" s="45"/>
    </row>
    <row r="10" spans="2:45" ht="30.75" x14ac:dyDescent="0.7">
      <c r="B10" s="21">
        <v>1</v>
      </c>
      <c r="C10" s="22" t="s">
        <v>46</v>
      </c>
      <c r="D10" s="23">
        <v>349839.79</v>
      </c>
      <c r="E10" s="22">
        <v>281012.13</v>
      </c>
      <c r="F10" s="24">
        <v>11406</v>
      </c>
      <c r="G10" s="25">
        <v>195541.47</v>
      </c>
      <c r="H10" s="24">
        <v>4626</v>
      </c>
      <c r="I10" s="24">
        <v>0</v>
      </c>
      <c r="J10" s="24">
        <v>84.25</v>
      </c>
      <c r="K10" s="24">
        <v>11.2</v>
      </c>
      <c r="L10" s="24">
        <v>49</v>
      </c>
      <c r="M10" s="24">
        <v>173</v>
      </c>
      <c r="N10" s="24">
        <v>1408</v>
      </c>
      <c r="O10" s="24">
        <v>762.25</v>
      </c>
      <c r="P10" s="26">
        <v>272.25</v>
      </c>
      <c r="Q10" s="27"/>
      <c r="R10" s="27">
        <v>0</v>
      </c>
      <c r="S10" s="24">
        <v>3</v>
      </c>
      <c r="T10" s="24">
        <v>19.75</v>
      </c>
      <c r="U10" s="24">
        <v>1353.25</v>
      </c>
      <c r="V10" s="24">
        <v>541.79</v>
      </c>
      <c r="W10" s="28">
        <v>632.37</v>
      </c>
      <c r="X10" s="27">
        <v>1420.1</v>
      </c>
      <c r="Y10" s="26">
        <v>719.55</v>
      </c>
      <c r="Z10" s="26"/>
      <c r="AA10" s="27">
        <v>1631.66</v>
      </c>
      <c r="AB10" s="24"/>
      <c r="AC10" s="27">
        <v>13.3</v>
      </c>
      <c r="AD10" s="22">
        <v>246</v>
      </c>
      <c r="AE10" s="27"/>
      <c r="AF10" s="22"/>
      <c r="AG10" s="22">
        <f>K10+L10+M10+O10+R10</f>
        <v>995.45</v>
      </c>
      <c r="AH10" s="27">
        <v>0</v>
      </c>
      <c r="AI10" s="22">
        <v>173.75</v>
      </c>
      <c r="AJ10" s="22">
        <f>SUM(AH10:AI10)</f>
        <v>173.75</v>
      </c>
      <c r="AK10" s="22">
        <f>AG10+AJ10</f>
        <v>1169.2</v>
      </c>
      <c r="AL10" s="22" t="e">
        <f>#REF!+AG10+AJ10</f>
        <v>#REF!</v>
      </c>
      <c r="AM10" s="22">
        <v>3</v>
      </c>
      <c r="AN10" s="22">
        <v>1353.25</v>
      </c>
      <c r="AO10" s="22">
        <v>799.75</v>
      </c>
      <c r="AP10" s="22">
        <v>2535.25</v>
      </c>
      <c r="AQ10" s="22">
        <v>488.5</v>
      </c>
    </row>
    <row r="11" spans="2:45" ht="30.75" x14ac:dyDescent="0.7">
      <c r="B11" s="21">
        <v>2</v>
      </c>
      <c r="C11" s="22" t="s">
        <v>47</v>
      </c>
      <c r="D11" s="23">
        <v>160221.54999999999</v>
      </c>
      <c r="E11" s="29">
        <v>134447.18</v>
      </c>
      <c r="F11" s="24">
        <v>4293</v>
      </c>
      <c r="G11" s="25">
        <v>118597.26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1367</v>
      </c>
      <c r="N11" s="24">
        <v>64</v>
      </c>
      <c r="O11" s="24">
        <v>268</v>
      </c>
      <c r="P11" s="26">
        <v>285</v>
      </c>
      <c r="Q11" s="26"/>
      <c r="R11" s="26">
        <v>3</v>
      </c>
      <c r="S11" s="24">
        <v>0</v>
      </c>
      <c r="T11" s="24">
        <v>12</v>
      </c>
      <c r="U11" s="24">
        <v>51</v>
      </c>
      <c r="V11" s="24">
        <v>1515.02</v>
      </c>
      <c r="W11" s="28">
        <v>20.5</v>
      </c>
      <c r="X11" s="27">
        <v>1856.18</v>
      </c>
      <c r="Y11" s="26">
        <v>2</v>
      </c>
      <c r="Z11" s="26"/>
      <c r="AA11" s="27">
        <v>6.95</v>
      </c>
      <c r="AB11" s="22"/>
      <c r="AC11" s="27">
        <v>0.25</v>
      </c>
      <c r="AD11" s="22">
        <v>1909</v>
      </c>
      <c r="AE11" s="27"/>
      <c r="AF11" s="22"/>
      <c r="AG11" s="22">
        <f t="shared" ref="AG11:AG21" si="0">K11+L11+M11+O11+R11</f>
        <v>1638</v>
      </c>
      <c r="AH11" s="27">
        <v>0</v>
      </c>
      <c r="AI11" s="22">
        <v>2388</v>
      </c>
      <c r="AJ11" s="22">
        <f t="shared" ref="AJ11:AJ21" si="1">SUM(AH11:AI11)</f>
        <v>2388</v>
      </c>
      <c r="AK11" s="22">
        <f t="shared" ref="AK11:AK21" si="2">AG11+AJ11</f>
        <v>4026</v>
      </c>
      <c r="AL11" s="22" t="e">
        <f>#REF!+AG11+AJ11</f>
        <v>#REF!</v>
      </c>
      <c r="AM11" s="22">
        <v>0</v>
      </c>
      <c r="AN11" s="22">
        <v>51</v>
      </c>
      <c r="AO11" s="22">
        <v>2404</v>
      </c>
      <c r="AP11" s="22">
        <v>6</v>
      </c>
      <c r="AQ11" s="22">
        <v>46</v>
      </c>
    </row>
    <row r="12" spans="2:45" ht="30.75" x14ac:dyDescent="0.7">
      <c r="B12" s="21">
        <v>3</v>
      </c>
      <c r="C12" s="22" t="s">
        <v>48</v>
      </c>
      <c r="D12" s="23">
        <v>248696.72</v>
      </c>
      <c r="E12" s="29">
        <v>206179.63</v>
      </c>
      <c r="F12" s="24">
        <v>5835</v>
      </c>
      <c r="G12" s="25">
        <v>139350.17000000001</v>
      </c>
      <c r="H12" s="24">
        <v>3145.69</v>
      </c>
      <c r="I12" s="24">
        <v>107.75</v>
      </c>
      <c r="J12" s="24">
        <v>312</v>
      </c>
      <c r="K12" s="24">
        <v>0</v>
      </c>
      <c r="L12" s="24">
        <v>0</v>
      </c>
      <c r="M12" s="24">
        <v>0</v>
      </c>
      <c r="N12" s="24">
        <v>6964.96</v>
      </c>
      <c r="O12" s="24">
        <v>1589.15</v>
      </c>
      <c r="P12" s="26">
        <v>469.71</v>
      </c>
      <c r="Q12" s="26"/>
      <c r="R12" s="26">
        <v>0</v>
      </c>
      <c r="S12" s="24">
        <v>95</v>
      </c>
      <c r="T12" s="24">
        <v>7</v>
      </c>
      <c r="U12" s="24">
        <v>130</v>
      </c>
      <c r="V12" s="24">
        <v>84</v>
      </c>
      <c r="W12" s="28">
        <v>200.14</v>
      </c>
      <c r="X12" s="27">
        <v>225.73</v>
      </c>
      <c r="Y12" s="26">
        <v>11.38</v>
      </c>
      <c r="Z12" s="26"/>
      <c r="AA12" s="30">
        <v>6520.47</v>
      </c>
      <c r="AB12" s="22"/>
      <c r="AC12" s="27">
        <v>5.5</v>
      </c>
      <c r="AD12" s="22"/>
      <c r="AE12" s="27"/>
      <c r="AF12" s="22"/>
      <c r="AG12" s="22">
        <f t="shared" si="0"/>
        <v>1589.15</v>
      </c>
      <c r="AH12" s="27">
        <v>0</v>
      </c>
      <c r="AI12" s="22">
        <v>11</v>
      </c>
      <c r="AJ12" s="22">
        <f t="shared" si="1"/>
        <v>11</v>
      </c>
      <c r="AK12" s="22">
        <f t="shared" si="2"/>
        <v>1600.15</v>
      </c>
      <c r="AL12" s="22" t="e">
        <f>#REF!+AG12+AJ12</f>
        <v>#REF!</v>
      </c>
      <c r="AM12" s="22">
        <v>115</v>
      </c>
      <c r="AN12" s="22">
        <v>130</v>
      </c>
      <c r="AO12" s="22">
        <v>19</v>
      </c>
      <c r="AP12" s="22">
        <v>11454</v>
      </c>
      <c r="AQ12" s="22">
        <v>66</v>
      </c>
      <c r="AS12" s="44"/>
    </row>
    <row r="13" spans="2:45" ht="30.75" x14ac:dyDescent="0.7">
      <c r="B13" s="21">
        <v>4</v>
      </c>
      <c r="C13" s="22" t="s">
        <v>49</v>
      </c>
      <c r="D13" s="22">
        <v>288829.34999999998</v>
      </c>
      <c r="E13" s="29">
        <v>232297.82</v>
      </c>
      <c r="F13" s="24">
        <v>8552</v>
      </c>
      <c r="G13" s="25">
        <v>199328.45</v>
      </c>
      <c r="H13" s="24">
        <v>2603.15</v>
      </c>
      <c r="I13" s="24">
        <v>47.5</v>
      </c>
      <c r="J13" s="24">
        <v>78</v>
      </c>
      <c r="K13" s="24">
        <v>0</v>
      </c>
      <c r="L13" s="24">
        <v>0</v>
      </c>
      <c r="M13" s="24">
        <v>102</v>
      </c>
      <c r="N13" s="24">
        <v>1963.44</v>
      </c>
      <c r="O13" s="24">
        <v>5215.38</v>
      </c>
      <c r="P13" s="26">
        <v>175.25</v>
      </c>
      <c r="Q13" s="26"/>
      <c r="R13" s="26">
        <v>0</v>
      </c>
      <c r="S13" s="24">
        <v>20.25</v>
      </c>
      <c r="T13" s="24">
        <v>4.75</v>
      </c>
      <c r="U13" s="24">
        <v>0</v>
      </c>
      <c r="V13" s="24">
        <v>1055.55</v>
      </c>
      <c r="W13" s="28">
        <v>390.59</v>
      </c>
      <c r="X13" s="27">
        <v>1010.01</v>
      </c>
      <c r="Y13" s="26">
        <v>11</v>
      </c>
      <c r="Z13" s="26"/>
      <c r="AA13" s="30">
        <v>517.80999999999995</v>
      </c>
      <c r="AB13" s="31">
        <v>3</v>
      </c>
      <c r="AC13" s="27">
        <v>44.46</v>
      </c>
      <c r="AD13" s="22"/>
      <c r="AE13" s="27"/>
      <c r="AF13" s="22"/>
      <c r="AG13" s="22">
        <f t="shared" si="0"/>
        <v>5317.38</v>
      </c>
      <c r="AH13" s="27">
        <v>0</v>
      </c>
      <c r="AI13" s="22">
        <v>74</v>
      </c>
      <c r="AJ13" s="22">
        <f t="shared" si="1"/>
        <v>74</v>
      </c>
      <c r="AK13" s="22">
        <f t="shared" si="2"/>
        <v>5391.38</v>
      </c>
      <c r="AL13" s="22" t="e">
        <f>#REF!+AG13+AJ13</f>
        <v>#REF!</v>
      </c>
      <c r="AM13" s="22">
        <v>20.25</v>
      </c>
      <c r="AN13" s="22">
        <v>0</v>
      </c>
      <c r="AO13" s="22">
        <v>557.75</v>
      </c>
      <c r="AP13" s="22">
        <v>1429</v>
      </c>
      <c r="AQ13" s="22">
        <v>340.5</v>
      </c>
    </row>
    <row r="14" spans="2:45" ht="30.75" x14ac:dyDescent="0.7">
      <c r="B14" s="21">
        <v>5</v>
      </c>
      <c r="C14" s="22" t="s">
        <v>50</v>
      </c>
      <c r="D14" s="22">
        <v>247464.51</v>
      </c>
      <c r="E14" s="22">
        <v>169410.03</v>
      </c>
      <c r="F14" s="24">
        <v>5715</v>
      </c>
      <c r="G14" s="25">
        <v>185369.03</v>
      </c>
      <c r="H14" s="24">
        <v>962.75</v>
      </c>
      <c r="I14" s="24">
        <v>0</v>
      </c>
      <c r="J14" s="24">
        <v>0</v>
      </c>
      <c r="K14" s="24">
        <v>0</v>
      </c>
      <c r="L14" s="24">
        <v>0</v>
      </c>
      <c r="M14" s="24">
        <v>150</v>
      </c>
      <c r="N14" s="24">
        <v>118.72</v>
      </c>
      <c r="O14" s="24">
        <v>210.75</v>
      </c>
      <c r="P14" s="26">
        <v>28</v>
      </c>
      <c r="Q14" s="26"/>
      <c r="R14" s="26">
        <v>0</v>
      </c>
      <c r="S14" s="24">
        <v>0</v>
      </c>
      <c r="T14" s="24">
        <v>0.5</v>
      </c>
      <c r="U14" s="24">
        <v>10</v>
      </c>
      <c r="V14" s="24">
        <v>92.64</v>
      </c>
      <c r="W14" s="28">
        <v>66.459999999999994</v>
      </c>
      <c r="X14" s="27">
        <v>190.09</v>
      </c>
      <c r="Y14" s="26">
        <v>0</v>
      </c>
      <c r="Z14" s="26"/>
      <c r="AA14" s="27">
        <v>4.5</v>
      </c>
      <c r="AB14" s="22"/>
      <c r="AC14" s="27">
        <v>36.68</v>
      </c>
      <c r="AD14" s="22">
        <v>370</v>
      </c>
      <c r="AE14" s="27"/>
      <c r="AF14" s="22"/>
      <c r="AG14" s="22">
        <f t="shared" si="0"/>
        <v>360.75</v>
      </c>
      <c r="AH14" s="22">
        <v>5</v>
      </c>
      <c r="AI14" s="22">
        <v>51</v>
      </c>
      <c r="AJ14" s="22">
        <f t="shared" si="1"/>
        <v>56</v>
      </c>
      <c r="AK14" s="22">
        <f t="shared" si="2"/>
        <v>416.75</v>
      </c>
      <c r="AL14" s="22" t="e">
        <f>#REF!+AG14+AJ14</f>
        <v>#REF!</v>
      </c>
      <c r="AM14" s="22">
        <v>0</v>
      </c>
      <c r="AN14" s="22">
        <v>10</v>
      </c>
      <c r="AO14" s="22">
        <v>237</v>
      </c>
      <c r="AP14" s="22">
        <v>10</v>
      </c>
      <c r="AQ14" s="22">
        <v>123</v>
      </c>
    </row>
    <row r="15" spans="2:45" ht="30.75" x14ac:dyDescent="0.7">
      <c r="B15" s="21">
        <v>6</v>
      </c>
      <c r="C15" s="22" t="s">
        <v>51</v>
      </c>
      <c r="D15" s="22">
        <v>327354.34999999998</v>
      </c>
      <c r="E15" s="29">
        <v>328131.90999999997</v>
      </c>
      <c r="F15" s="24">
        <v>9512</v>
      </c>
      <c r="G15" s="25">
        <v>195775.27</v>
      </c>
      <c r="H15" s="24">
        <v>8656</v>
      </c>
      <c r="I15" s="24">
        <v>69.5</v>
      </c>
      <c r="J15" s="24">
        <v>95</v>
      </c>
      <c r="K15" s="24">
        <v>0</v>
      </c>
      <c r="L15" s="24">
        <v>0</v>
      </c>
      <c r="M15" s="24">
        <v>4256</v>
      </c>
      <c r="N15" s="24">
        <v>2737.25</v>
      </c>
      <c r="O15" s="24">
        <v>1433.5</v>
      </c>
      <c r="P15" s="26">
        <v>697</v>
      </c>
      <c r="Q15" s="27"/>
      <c r="R15" s="27">
        <v>0</v>
      </c>
      <c r="S15" s="24">
        <v>82.5</v>
      </c>
      <c r="T15" s="24">
        <v>6</v>
      </c>
      <c r="U15" s="24">
        <v>73</v>
      </c>
      <c r="V15" s="24">
        <v>244</v>
      </c>
      <c r="W15" s="28">
        <v>3587.74</v>
      </c>
      <c r="X15" s="27">
        <v>601</v>
      </c>
      <c r="Y15" s="26">
        <v>6</v>
      </c>
      <c r="Z15" s="26"/>
      <c r="AA15" s="27">
        <v>56.24</v>
      </c>
      <c r="AB15" s="22">
        <v>4215</v>
      </c>
      <c r="AC15" s="27">
        <v>967.24</v>
      </c>
      <c r="AD15" s="22"/>
      <c r="AE15" s="27"/>
      <c r="AF15" s="22"/>
      <c r="AG15" s="22">
        <f t="shared" si="0"/>
        <v>5689.5</v>
      </c>
      <c r="AH15" s="27">
        <v>0</v>
      </c>
      <c r="AI15" s="22">
        <v>60</v>
      </c>
      <c r="AJ15" s="22">
        <f t="shared" si="1"/>
        <v>60</v>
      </c>
      <c r="AK15" s="22">
        <f t="shared" si="2"/>
        <v>5749.5</v>
      </c>
      <c r="AL15" s="22" t="e">
        <f>#REF!+AG15+AJ15</f>
        <v>#REF!</v>
      </c>
      <c r="AM15" s="22">
        <v>82.5</v>
      </c>
      <c r="AN15" s="22">
        <v>73</v>
      </c>
      <c r="AO15" s="22">
        <v>685</v>
      </c>
      <c r="AP15" s="22">
        <v>2</v>
      </c>
      <c r="AQ15" s="22">
        <v>6928.75</v>
      </c>
    </row>
    <row r="16" spans="2:45" ht="30.75" x14ac:dyDescent="0.7">
      <c r="B16" s="21">
        <v>7</v>
      </c>
      <c r="C16" s="22" t="s">
        <v>52</v>
      </c>
      <c r="D16" s="22">
        <v>220062.26</v>
      </c>
      <c r="E16" s="29">
        <v>210089.55</v>
      </c>
      <c r="F16" s="24">
        <v>7065</v>
      </c>
      <c r="G16" s="25">
        <v>158337.47</v>
      </c>
      <c r="H16" s="24">
        <v>2927.16</v>
      </c>
      <c r="I16" s="24">
        <v>55.46</v>
      </c>
      <c r="J16" s="24">
        <v>115.58</v>
      </c>
      <c r="K16" s="24">
        <v>0</v>
      </c>
      <c r="L16" s="24">
        <v>0</v>
      </c>
      <c r="M16" s="24"/>
      <c r="N16" s="24">
        <v>1975.39</v>
      </c>
      <c r="O16" s="24">
        <v>958.01</v>
      </c>
      <c r="P16" s="26">
        <v>192.75</v>
      </c>
      <c r="Q16" s="26"/>
      <c r="R16" s="26">
        <v>0</v>
      </c>
      <c r="S16" s="24">
        <v>62.52</v>
      </c>
      <c r="T16" s="24">
        <v>30</v>
      </c>
      <c r="U16" s="24">
        <v>53.75</v>
      </c>
      <c r="V16" s="24">
        <v>206</v>
      </c>
      <c r="W16" s="28">
        <v>25.25</v>
      </c>
      <c r="X16" s="27">
        <v>330.33</v>
      </c>
      <c r="Y16" s="26">
        <v>2.75</v>
      </c>
      <c r="Z16" s="26"/>
      <c r="AA16" s="22">
        <v>49.25</v>
      </c>
      <c r="AB16" s="22"/>
      <c r="AC16" s="27">
        <v>0.5</v>
      </c>
      <c r="AD16" s="22">
        <v>60</v>
      </c>
      <c r="AE16" s="27"/>
      <c r="AF16" s="22"/>
      <c r="AG16" s="22">
        <f t="shared" si="0"/>
        <v>958.01</v>
      </c>
      <c r="AH16" s="27">
        <v>0</v>
      </c>
      <c r="AI16" s="22">
        <v>278</v>
      </c>
      <c r="AJ16" s="22">
        <f t="shared" si="1"/>
        <v>278</v>
      </c>
      <c r="AK16" s="22">
        <f t="shared" si="2"/>
        <v>1236.01</v>
      </c>
      <c r="AL16" s="22" t="e">
        <f>#REF!+AG16+AJ16</f>
        <v>#REF!</v>
      </c>
      <c r="AM16" s="22">
        <v>72.27</v>
      </c>
      <c r="AN16" s="22">
        <v>53.75</v>
      </c>
      <c r="AO16" s="22">
        <v>148</v>
      </c>
      <c r="AP16" s="22"/>
      <c r="AQ16" s="22">
        <v>131</v>
      </c>
    </row>
    <row r="17" spans="2:43" ht="30.75" x14ac:dyDescent="0.7">
      <c r="B17" s="21">
        <v>8</v>
      </c>
      <c r="C17" s="22" t="s">
        <v>53</v>
      </c>
      <c r="D17" s="22">
        <v>247600.75</v>
      </c>
      <c r="E17" s="29">
        <v>172949.94</v>
      </c>
      <c r="F17" s="24">
        <v>5170</v>
      </c>
      <c r="G17" s="25">
        <v>155410.81</v>
      </c>
      <c r="H17" s="24">
        <v>0</v>
      </c>
      <c r="I17" s="24">
        <v>8</v>
      </c>
      <c r="J17" s="24">
        <v>0</v>
      </c>
      <c r="K17" s="24">
        <v>0</v>
      </c>
      <c r="L17" s="24">
        <v>0</v>
      </c>
      <c r="M17" s="24">
        <v>6665</v>
      </c>
      <c r="N17" s="24">
        <v>1766.75</v>
      </c>
      <c r="O17" s="24">
        <v>458</v>
      </c>
      <c r="P17" s="26">
        <v>1283</v>
      </c>
      <c r="Q17" s="27"/>
      <c r="R17" s="27">
        <v>53</v>
      </c>
      <c r="S17" s="24">
        <v>29</v>
      </c>
      <c r="T17" s="24">
        <v>0</v>
      </c>
      <c r="U17" s="24">
        <v>17</v>
      </c>
      <c r="V17" s="24">
        <v>371.97</v>
      </c>
      <c r="W17" s="28">
        <v>37.979999999999997</v>
      </c>
      <c r="X17" s="27">
        <v>516.20000000000005</v>
      </c>
      <c r="Y17" s="26">
        <v>3.5</v>
      </c>
      <c r="Z17" s="27">
        <v>15</v>
      </c>
      <c r="AA17" s="27">
        <v>8.5</v>
      </c>
      <c r="AB17" s="31"/>
      <c r="AC17" s="27">
        <v>13.77</v>
      </c>
      <c r="AD17" s="22">
        <v>75</v>
      </c>
      <c r="AE17" s="27"/>
      <c r="AF17" s="22"/>
      <c r="AG17" s="22">
        <f t="shared" si="0"/>
        <v>7176</v>
      </c>
      <c r="AH17" s="27">
        <v>0</v>
      </c>
      <c r="AI17" s="22">
        <v>428</v>
      </c>
      <c r="AJ17" s="22">
        <f t="shared" si="1"/>
        <v>428</v>
      </c>
      <c r="AK17" s="22">
        <f t="shared" si="2"/>
        <v>7604</v>
      </c>
      <c r="AL17" s="22" t="e">
        <f>#REF!+AG17+AJ17</f>
        <v>#REF!</v>
      </c>
      <c r="AM17" s="22">
        <v>29</v>
      </c>
      <c r="AN17" s="22">
        <v>17</v>
      </c>
      <c r="AO17" s="22">
        <v>819</v>
      </c>
      <c r="AP17" s="22"/>
      <c r="AQ17" s="22">
        <v>15.75</v>
      </c>
    </row>
    <row r="18" spans="2:43" ht="30.75" x14ac:dyDescent="0.7">
      <c r="B18" s="21">
        <v>9</v>
      </c>
      <c r="C18" s="22" t="s">
        <v>54</v>
      </c>
      <c r="D18" s="22">
        <v>111319.59</v>
      </c>
      <c r="E18" s="29">
        <v>76218.33</v>
      </c>
      <c r="F18" s="24">
        <v>2968</v>
      </c>
      <c r="G18" s="25">
        <v>60240.91</v>
      </c>
      <c r="H18" s="24">
        <v>0</v>
      </c>
      <c r="I18" s="24">
        <v>0</v>
      </c>
      <c r="J18" s="24">
        <v>184.75</v>
      </c>
      <c r="K18" s="24">
        <v>0</v>
      </c>
      <c r="L18" s="24">
        <v>0</v>
      </c>
      <c r="M18" s="24">
        <v>384</v>
      </c>
      <c r="N18" s="24">
        <v>25</v>
      </c>
      <c r="O18" s="24">
        <v>202</v>
      </c>
      <c r="P18" s="26">
        <v>80.5</v>
      </c>
      <c r="Q18" s="26"/>
      <c r="R18" s="26">
        <v>320</v>
      </c>
      <c r="S18" s="24">
        <v>128.38999999999999</v>
      </c>
      <c r="T18" s="24">
        <v>4.75</v>
      </c>
      <c r="U18" s="24">
        <v>76</v>
      </c>
      <c r="V18" s="24">
        <v>19887</v>
      </c>
      <c r="W18" s="28">
        <v>93.87</v>
      </c>
      <c r="X18" s="27">
        <v>10024.34</v>
      </c>
      <c r="Y18" s="26">
        <v>4</v>
      </c>
      <c r="Z18" s="26">
        <v>4</v>
      </c>
      <c r="AA18" s="22">
        <v>8.75</v>
      </c>
      <c r="AB18" s="31">
        <v>3</v>
      </c>
      <c r="AC18" s="27">
        <v>3</v>
      </c>
      <c r="AD18" s="22">
        <v>587</v>
      </c>
      <c r="AE18" s="27"/>
      <c r="AF18" s="22"/>
      <c r="AG18" s="22">
        <f t="shared" si="0"/>
        <v>906</v>
      </c>
      <c r="AH18" s="27">
        <v>0</v>
      </c>
      <c r="AI18" s="22">
        <v>825</v>
      </c>
      <c r="AJ18" s="22">
        <f t="shared" si="1"/>
        <v>825</v>
      </c>
      <c r="AK18" s="22">
        <f t="shared" si="2"/>
        <v>1731</v>
      </c>
      <c r="AL18" s="22" t="e">
        <f>#REF!+AG18+AJ18</f>
        <v>#REF!</v>
      </c>
      <c r="AM18" s="22">
        <v>128.38999999999999</v>
      </c>
      <c r="AN18" s="22">
        <v>76</v>
      </c>
      <c r="AO18" s="22">
        <v>19938</v>
      </c>
      <c r="AP18" s="22">
        <v>20</v>
      </c>
      <c r="AQ18" s="22">
        <v>235</v>
      </c>
    </row>
    <row r="19" spans="2:43" ht="30.75" x14ac:dyDescent="0.7">
      <c r="B19" s="21">
        <v>10</v>
      </c>
      <c r="C19" s="22" t="s">
        <v>55</v>
      </c>
      <c r="D19" s="22">
        <v>185068.71</v>
      </c>
      <c r="E19" s="29">
        <v>168168.47</v>
      </c>
      <c r="F19" s="24">
        <v>4941</v>
      </c>
      <c r="G19" s="25">
        <v>95935.57</v>
      </c>
      <c r="H19" s="24">
        <v>4484.54</v>
      </c>
      <c r="I19" s="24">
        <v>198.5</v>
      </c>
      <c r="J19" s="24">
        <v>205.5</v>
      </c>
      <c r="K19" s="24">
        <v>0</v>
      </c>
      <c r="L19" s="24">
        <v>0</v>
      </c>
      <c r="M19" s="24">
        <v>6315</v>
      </c>
      <c r="N19" s="24">
        <v>9623.16</v>
      </c>
      <c r="O19" s="24">
        <v>6303.04</v>
      </c>
      <c r="P19" s="26">
        <v>4269.79</v>
      </c>
      <c r="Q19" s="27"/>
      <c r="R19" s="27">
        <v>0</v>
      </c>
      <c r="S19" s="24">
        <v>355.25</v>
      </c>
      <c r="T19" s="24">
        <v>0</v>
      </c>
      <c r="U19" s="24">
        <v>26.25</v>
      </c>
      <c r="V19" s="24">
        <v>67.81</v>
      </c>
      <c r="W19" s="22">
        <v>106.03</v>
      </c>
      <c r="X19" s="27">
        <v>97.8</v>
      </c>
      <c r="Y19" s="26">
        <v>15</v>
      </c>
      <c r="Z19" s="26">
        <v>9</v>
      </c>
      <c r="AA19" s="22">
        <v>77.900000000000006</v>
      </c>
      <c r="AB19" s="24"/>
      <c r="AC19" s="27">
        <v>25.75</v>
      </c>
      <c r="AD19" s="27"/>
      <c r="AE19" s="27"/>
      <c r="AF19" s="22"/>
      <c r="AG19" s="22">
        <f t="shared" si="0"/>
        <v>12618.04</v>
      </c>
      <c r="AH19" s="27">
        <v>0</v>
      </c>
      <c r="AI19" s="22">
        <v>1210</v>
      </c>
      <c r="AJ19" s="22">
        <f t="shared" si="1"/>
        <v>1210</v>
      </c>
      <c r="AK19" s="22">
        <f t="shared" si="2"/>
        <v>13828.04</v>
      </c>
      <c r="AL19" s="22" t="e">
        <f>#REF!+AG19+AJ19</f>
        <v>#REF!</v>
      </c>
      <c r="AM19" s="22">
        <v>355.25</v>
      </c>
      <c r="AN19" s="22">
        <v>26.25</v>
      </c>
      <c r="AO19" s="22"/>
      <c r="AP19" s="22"/>
      <c r="AQ19" s="22"/>
    </row>
    <row r="20" spans="2:43" ht="30.75" x14ac:dyDescent="0.7">
      <c r="B20" s="21">
        <v>11</v>
      </c>
      <c r="C20" s="22" t="s">
        <v>56</v>
      </c>
      <c r="D20" s="22">
        <v>143361.95000000001</v>
      </c>
      <c r="E20" s="32">
        <v>109833.26</v>
      </c>
      <c r="F20" s="24">
        <v>3637</v>
      </c>
      <c r="G20" s="25">
        <v>89187.11</v>
      </c>
      <c r="H20" s="24">
        <v>11</v>
      </c>
      <c r="I20" s="24">
        <v>0</v>
      </c>
      <c r="J20" s="24">
        <v>15</v>
      </c>
      <c r="K20" s="24">
        <v>0</v>
      </c>
      <c r="L20" s="24">
        <v>0</v>
      </c>
      <c r="M20" s="24">
        <v>797</v>
      </c>
      <c r="N20" s="24">
        <v>5425.5</v>
      </c>
      <c r="O20" s="24">
        <v>255.75</v>
      </c>
      <c r="P20" s="26">
        <v>529</v>
      </c>
      <c r="Q20" s="27"/>
      <c r="R20" s="27">
        <v>0</v>
      </c>
      <c r="S20" s="24">
        <v>37.25</v>
      </c>
      <c r="T20" s="24">
        <v>0</v>
      </c>
      <c r="U20" s="24">
        <v>0.5</v>
      </c>
      <c r="V20" s="24">
        <v>613.95000000000005</v>
      </c>
      <c r="W20" s="28">
        <v>13.5</v>
      </c>
      <c r="X20" s="27">
        <v>677.12</v>
      </c>
      <c r="Y20" s="26">
        <v>0.25</v>
      </c>
      <c r="Z20" s="26"/>
      <c r="AA20" s="30">
        <v>4.88</v>
      </c>
      <c r="AB20" s="24"/>
      <c r="AC20" s="27">
        <v>0</v>
      </c>
      <c r="AD20" s="27"/>
      <c r="AE20" s="27"/>
      <c r="AF20" s="22"/>
      <c r="AG20" s="22">
        <f t="shared" si="0"/>
        <v>1052.75</v>
      </c>
      <c r="AH20" s="27">
        <v>0</v>
      </c>
      <c r="AI20" s="22">
        <v>76</v>
      </c>
      <c r="AJ20" s="22">
        <f t="shared" si="1"/>
        <v>76</v>
      </c>
      <c r="AK20" s="22">
        <f t="shared" si="2"/>
        <v>1128.75</v>
      </c>
      <c r="AL20" s="22" t="e">
        <f>#REF!+AG20+AJ20</f>
        <v>#REF!</v>
      </c>
      <c r="AM20" s="22">
        <v>40.25</v>
      </c>
      <c r="AN20" s="22">
        <v>0.5</v>
      </c>
      <c r="AO20" s="22">
        <v>1035.75</v>
      </c>
      <c r="AP20" s="22">
        <v>22.5</v>
      </c>
      <c r="AQ20" s="22">
        <v>52.25</v>
      </c>
    </row>
    <row r="21" spans="2:43" ht="30.75" x14ac:dyDescent="0.7">
      <c r="B21" s="21">
        <v>12</v>
      </c>
      <c r="C21" s="22" t="s">
        <v>57</v>
      </c>
      <c r="D21" s="22">
        <v>178265.23</v>
      </c>
      <c r="E21" s="29">
        <v>135393.43</v>
      </c>
      <c r="F21" s="24">
        <v>5193</v>
      </c>
      <c r="G21" s="25">
        <v>124297.32</v>
      </c>
      <c r="H21" s="24">
        <v>2658.35</v>
      </c>
      <c r="I21" s="24">
        <v>16</v>
      </c>
      <c r="J21" s="24">
        <v>0</v>
      </c>
      <c r="K21" s="24">
        <v>0</v>
      </c>
      <c r="L21" s="24">
        <v>0</v>
      </c>
      <c r="M21" s="24"/>
      <c r="N21" s="24">
        <v>122.85</v>
      </c>
      <c r="O21" s="24">
        <v>18</v>
      </c>
      <c r="P21" s="26">
        <v>4</v>
      </c>
      <c r="Q21" s="27"/>
      <c r="R21" s="27">
        <v>0</v>
      </c>
      <c r="S21" s="24">
        <v>0</v>
      </c>
      <c r="T21" s="24">
        <v>0</v>
      </c>
      <c r="U21" s="24">
        <v>0</v>
      </c>
      <c r="V21" s="24">
        <v>21.25</v>
      </c>
      <c r="W21" s="28">
        <v>16.37</v>
      </c>
      <c r="X21" s="31">
        <v>50.25</v>
      </c>
      <c r="Y21" s="26">
        <v>0</v>
      </c>
      <c r="Z21" s="26"/>
      <c r="AA21" s="27">
        <v>1.75</v>
      </c>
      <c r="AB21" s="24"/>
      <c r="AC21" s="27">
        <v>0</v>
      </c>
      <c r="AD21" s="27"/>
      <c r="AE21" s="27"/>
      <c r="AF21" s="22"/>
      <c r="AG21" s="22">
        <f t="shared" si="0"/>
        <v>18</v>
      </c>
      <c r="AH21" s="27">
        <v>0</v>
      </c>
      <c r="AI21" s="22">
        <v>11</v>
      </c>
      <c r="AJ21" s="22">
        <f t="shared" si="1"/>
        <v>11</v>
      </c>
      <c r="AK21" s="22">
        <f t="shared" si="2"/>
        <v>29</v>
      </c>
      <c r="AL21" s="22" t="e">
        <f>#REF!+AG21+AJ21</f>
        <v>#REF!</v>
      </c>
      <c r="AM21" s="22">
        <v>0</v>
      </c>
      <c r="AN21" s="22">
        <v>0</v>
      </c>
      <c r="AO21" s="22">
        <v>70.25</v>
      </c>
      <c r="AP21" s="22">
        <v>10</v>
      </c>
      <c r="AQ21" s="22">
        <v>44.12</v>
      </c>
    </row>
    <row r="22" spans="2:43" s="35" customFormat="1" ht="30.75" x14ac:dyDescent="0.7">
      <c r="B22" s="48" t="s">
        <v>58</v>
      </c>
      <c r="C22" s="48"/>
      <c r="D22" s="33">
        <f>SUM(D10:D21)</f>
        <v>2708084.7600000002</v>
      </c>
      <c r="E22" s="34">
        <f>SUM(E10:E21)</f>
        <v>2224131.6800000002</v>
      </c>
      <c r="F22" s="34">
        <f>SUM(F10:F21)</f>
        <v>74287</v>
      </c>
      <c r="G22" s="34">
        <f t="shared" ref="G22:S22" si="3">SUM(G10:G21)</f>
        <v>1717370.8400000003</v>
      </c>
      <c r="H22" s="34">
        <f>SUM(H10:H21)</f>
        <v>30074.639999999999</v>
      </c>
      <c r="I22" s="34">
        <f t="shared" si="3"/>
        <v>502.71</v>
      </c>
      <c r="J22" s="34">
        <f>SUM(J10:J21)</f>
        <v>1090.08</v>
      </c>
      <c r="K22" s="34">
        <f t="shared" si="3"/>
        <v>11.2</v>
      </c>
      <c r="L22" s="34">
        <f t="shared" si="3"/>
        <v>49</v>
      </c>
      <c r="M22" s="34">
        <f>SUM(M10:M21)</f>
        <v>20209</v>
      </c>
      <c r="N22" s="34">
        <f t="shared" si="3"/>
        <v>32195.019999999997</v>
      </c>
      <c r="O22" s="34">
        <f t="shared" si="3"/>
        <v>17673.830000000002</v>
      </c>
      <c r="P22" s="34">
        <f t="shared" si="3"/>
        <v>8286.25</v>
      </c>
      <c r="Q22" s="34">
        <f t="shared" si="3"/>
        <v>0</v>
      </c>
      <c r="R22" s="34">
        <f t="shared" si="3"/>
        <v>376</v>
      </c>
      <c r="S22" s="34">
        <f t="shared" si="3"/>
        <v>813.16</v>
      </c>
      <c r="T22" s="34">
        <f>SUM(T10:T21)</f>
        <v>84.75</v>
      </c>
      <c r="U22" s="34">
        <f t="shared" ref="U22:AC22" si="4">SUM(U10:U21)</f>
        <v>1790.75</v>
      </c>
      <c r="V22" s="34">
        <f t="shared" si="4"/>
        <v>24700.980000000003</v>
      </c>
      <c r="W22" s="34">
        <f t="shared" si="4"/>
        <v>5190.7999999999984</v>
      </c>
      <c r="X22" s="34">
        <f t="shared" si="4"/>
        <v>16999.149999999998</v>
      </c>
      <c r="Y22" s="34">
        <f t="shared" si="4"/>
        <v>775.43</v>
      </c>
      <c r="Z22" s="34">
        <f t="shared" si="4"/>
        <v>28</v>
      </c>
      <c r="AA22" s="34">
        <f t="shared" si="4"/>
        <v>8888.659999999998</v>
      </c>
      <c r="AB22" s="34">
        <f t="shared" si="4"/>
        <v>4221</v>
      </c>
      <c r="AC22" s="34">
        <f t="shared" si="4"/>
        <v>1110.45</v>
      </c>
      <c r="AD22" s="34">
        <f>SUM(AD10:AD21)</f>
        <v>3247</v>
      </c>
      <c r="AE22" s="34"/>
      <c r="AF22" s="33"/>
      <c r="AG22" s="33">
        <f>SUM(AG10:AG21)</f>
        <v>38319.03</v>
      </c>
      <c r="AH22" s="33">
        <f>SUM(AH7:AH21)</f>
        <v>5</v>
      </c>
      <c r="AI22" s="33">
        <f>SUM(AI7:AI21)</f>
        <v>5585.75</v>
      </c>
      <c r="AJ22" s="33">
        <f t="shared" ref="AJ22:AP22" si="5">SUM(AJ7:AJ21)</f>
        <v>5590.75</v>
      </c>
      <c r="AK22" s="33">
        <f t="shared" si="5"/>
        <v>43909.78</v>
      </c>
      <c r="AL22" s="33" t="e">
        <f t="shared" si="5"/>
        <v>#REF!</v>
      </c>
      <c r="AM22" s="33">
        <f t="shared" si="5"/>
        <v>845.91</v>
      </c>
      <c r="AN22" s="33">
        <f t="shared" si="5"/>
        <v>1790.75</v>
      </c>
      <c r="AO22" s="33">
        <f t="shared" si="5"/>
        <v>26713.5</v>
      </c>
      <c r="AP22" s="33">
        <f t="shared" si="5"/>
        <v>15488.75</v>
      </c>
      <c r="AQ22" s="33">
        <f>SUM(AQ7:AQ21)</f>
        <v>8470.8700000000008</v>
      </c>
    </row>
    <row r="23" spans="2:43" hidden="1" x14ac:dyDescent="0.65">
      <c r="H23" s="36" t="e">
        <f>#REF!/12</f>
        <v>#REF!</v>
      </c>
      <c r="I23" s="36">
        <f>4166.62666666667</f>
        <v>4166.6266666666697</v>
      </c>
    </row>
    <row r="24" spans="2:43" x14ac:dyDescent="0.65">
      <c r="C24" s="3" t="s">
        <v>61</v>
      </c>
    </row>
    <row r="25" spans="2:43" x14ac:dyDescent="0.65">
      <c r="C25" s="3" t="s">
        <v>59</v>
      </c>
    </row>
    <row r="26" spans="2:43" x14ac:dyDescent="0.65">
      <c r="C26" s="3" t="s">
        <v>81</v>
      </c>
    </row>
  </sheetData>
  <mergeCells count="43">
    <mergeCell ref="B2:AQ2"/>
    <mergeCell ref="B3:AQ3"/>
    <mergeCell ref="B4:B9"/>
    <mergeCell ref="C4:C9"/>
    <mergeCell ref="D4:D6"/>
    <mergeCell ref="E4:E6"/>
    <mergeCell ref="F4:F6"/>
    <mergeCell ref="G4:R4"/>
    <mergeCell ref="S4:U4"/>
    <mergeCell ref="V4:AA4"/>
    <mergeCell ref="AO4:AQ4"/>
    <mergeCell ref="G6:G7"/>
    <mergeCell ref="H6:H7"/>
    <mergeCell ref="I6:I7"/>
    <mergeCell ref="J6:J7"/>
    <mergeCell ref="AQ6:AQ7"/>
    <mergeCell ref="D7:D9"/>
    <mergeCell ref="E7:E8"/>
    <mergeCell ref="F7:F8"/>
    <mergeCell ref="X6:X7"/>
    <mergeCell ref="Y6:Y7"/>
    <mergeCell ref="AK4:AK8"/>
    <mergeCell ref="Z6:Z7"/>
    <mergeCell ref="AA6:AA7"/>
    <mergeCell ref="AB6:AC7"/>
    <mergeCell ref="AE6:AE7"/>
    <mergeCell ref="AF6:AF7"/>
    <mergeCell ref="AM6:AM7"/>
    <mergeCell ref="AM4:AN4"/>
    <mergeCell ref="B22:C22"/>
    <mergeCell ref="AO6:AO7"/>
    <mergeCell ref="AP6:AP7"/>
    <mergeCell ref="AL4:AL8"/>
    <mergeCell ref="S6:S7"/>
    <mergeCell ref="T6:T7"/>
    <mergeCell ref="U6:U7"/>
    <mergeCell ref="V6:V7"/>
    <mergeCell ref="W6:W7"/>
    <mergeCell ref="AN6:AN7"/>
    <mergeCell ref="AJ6:AJ8"/>
    <mergeCell ref="AD4:AD7"/>
    <mergeCell ref="AG4:AG8"/>
    <mergeCell ref="AH4:AJ4"/>
  </mergeCells>
  <hyperlinks>
    <hyperlink ref="C7" r:id="rId1" display="http://farmer.doae.go.th/plants_detail/plants_report/report_rice62_5group/"/>
    <hyperlink ref="C9" r:id="rId2" display="http://farmer.doae.go.th/plants_detail/plants_report/report_rice62_5group_ap/66/01/"/>
    <hyperlink ref="C10" r:id="rId3" display="http://farmer.doae.go.th/plants_detail/plants_report/report_rice62_5group_ap/66/02/"/>
    <hyperlink ref="C11" r:id="rId4" display="http://farmer.doae.go.th/plants_detail/plants_report/report_rice62_5group_ap/66/03/"/>
    <hyperlink ref="C12" r:id="rId5" display="http://farmer.doae.go.th/plants_detail/plants_report/report_rice62_5group_ap/66/04/"/>
    <hyperlink ref="C13" r:id="rId6" display="http://farmer.doae.go.th/plants_detail/plants_report/report_rice62_5group_ap/66/05/"/>
    <hyperlink ref="C14" r:id="rId7" display="http://farmer.doae.go.th/plants_detail/plants_report/report_rice62_5group_ap/66/06/"/>
    <hyperlink ref="C15" r:id="rId8" display="http://farmer.doae.go.th/plants_detail/plants_report/report_rice62_5group_ap/66/07/"/>
    <hyperlink ref="C16" r:id="rId9" display="http://farmer.doae.go.th/plants_detail/plants_report/report_rice62_5group_ap/66/08/"/>
    <hyperlink ref="C17" r:id="rId10" display="http://farmer.doae.go.th/plants_detail/plants_report/report_rice62_5group_ap/66/09/"/>
    <hyperlink ref="C18" r:id="rId11" display="http://farmer.doae.go.th/plants_detail/plants_report/report_rice62_5group_ap/66/10/"/>
    <hyperlink ref="C19" r:id="rId12" display="http://farmer.doae.go.th/plants_detail/plants_report/report_rice62_5group_ap/66/11/"/>
    <hyperlink ref="C20" r:id="rId13" display="http://farmer.doae.go.th/plants_detail/plants_report/report_rice62_5group_ap/66/12/"/>
  </hyperlinks>
  <pageMargins left="0.7" right="0.7" top="0.75" bottom="0.75" header="0.3" footer="0.3"/>
  <pageSetup scale="55" orientation="landscape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4" workbookViewId="0">
      <selection activeCell="D10" sqref="D10:D21"/>
    </sheetView>
  </sheetViews>
  <sheetFormatPr defaultRowHeight="14.25" x14ac:dyDescent="0.2"/>
  <cols>
    <col min="1" max="1" width="21" customWidth="1"/>
  </cols>
  <sheetData>
    <row r="1" spans="1:16" ht="57" x14ac:dyDescent="0.2">
      <c r="A1" s="43" t="s">
        <v>82</v>
      </c>
    </row>
    <row r="2" spans="1:16" ht="42.75" x14ac:dyDescent="0.2">
      <c r="A2" s="38" t="s">
        <v>62</v>
      </c>
    </row>
    <row r="3" spans="1:16" ht="42.75" x14ac:dyDescent="0.2">
      <c r="A3" s="38" t="s">
        <v>83</v>
      </c>
    </row>
    <row r="4" spans="1:16" ht="28.5" x14ac:dyDescent="0.2">
      <c r="A4" s="38" t="s">
        <v>84</v>
      </c>
    </row>
    <row r="5" spans="1:16" x14ac:dyDescent="0.2">
      <c r="A5" s="37" t="s">
        <v>63</v>
      </c>
    </row>
    <row r="7" spans="1:16" ht="15" x14ac:dyDescent="0.2">
      <c r="A7" s="74" t="s">
        <v>64</v>
      </c>
      <c r="B7" s="71" t="s">
        <v>85</v>
      </c>
      <c r="C7" s="72"/>
      <c r="D7" s="73"/>
      <c r="E7" s="71" t="s">
        <v>86</v>
      </c>
      <c r="F7" s="72"/>
      <c r="G7" s="73"/>
      <c r="H7" s="71" t="s">
        <v>87</v>
      </c>
      <c r="I7" s="72"/>
      <c r="J7" s="73"/>
      <c r="K7" s="71" t="s">
        <v>88</v>
      </c>
      <c r="L7" s="72"/>
      <c r="M7" s="73"/>
      <c r="N7" s="71" t="s">
        <v>89</v>
      </c>
      <c r="O7" s="72"/>
      <c r="P7" s="73"/>
    </row>
    <row r="8" spans="1:16" ht="15" x14ac:dyDescent="0.2">
      <c r="A8" s="75"/>
      <c r="B8" s="39" t="s">
        <v>65</v>
      </c>
      <c r="C8" s="39" t="s">
        <v>66</v>
      </c>
      <c r="D8" s="39" t="s">
        <v>67</v>
      </c>
      <c r="E8" s="39" t="s">
        <v>65</v>
      </c>
      <c r="F8" s="39" t="s">
        <v>66</v>
      </c>
      <c r="G8" s="39" t="s">
        <v>67</v>
      </c>
      <c r="H8" s="39" t="s">
        <v>65</v>
      </c>
      <c r="I8" s="39" t="s">
        <v>66</v>
      </c>
      <c r="J8" s="39" t="s">
        <v>67</v>
      </c>
      <c r="K8" s="39" t="s">
        <v>65</v>
      </c>
      <c r="L8" s="39" t="s">
        <v>66</v>
      </c>
      <c r="M8" s="39" t="s">
        <v>67</v>
      </c>
      <c r="N8" s="39" t="s">
        <v>65</v>
      </c>
      <c r="O8" s="39" t="s">
        <v>66</v>
      </c>
      <c r="P8" s="39" t="s">
        <v>67</v>
      </c>
    </row>
    <row r="9" spans="1:16" x14ac:dyDescent="0.2">
      <c r="A9" s="40" t="s">
        <v>68</v>
      </c>
      <c r="B9" s="42">
        <v>40</v>
      </c>
      <c r="C9" s="42">
        <v>49</v>
      </c>
      <c r="D9" s="42">
        <v>502.71</v>
      </c>
      <c r="E9" s="42">
        <v>39</v>
      </c>
      <c r="F9" s="42">
        <v>48</v>
      </c>
      <c r="G9" s="42">
        <v>490.71</v>
      </c>
      <c r="H9" s="42">
        <v>1</v>
      </c>
      <c r="I9" s="42">
        <v>1</v>
      </c>
      <c r="J9" s="42">
        <v>12</v>
      </c>
      <c r="K9" s="42">
        <v>32</v>
      </c>
      <c r="L9" s="42">
        <v>41</v>
      </c>
      <c r="M9" s="42">
        <v>422.46</v>
      </c>
      <c r="N9" s="42">
        <v>22</v>
      </c>
      <c r="O9" s="42">
        <v>25</v>
      </c>
      <c r="P9" s="42">
        <v>251.5</v>
      </c>
    </row>
    <row r="10" spans="1:16" x14ac:dyDescent="0.2">
      <c r="A10" s="40" t="s">
        <v>69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6" x14ac:dyDescent="0.2">
      <c r="A11" s="40" t="s">
        <v>70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</row>
    <row r="12" spans="1:16" x14ac:dyDescent="0.2">
      <c r="A12" s="40" t="s">
        <v>71</v>
      </c>
      <c r="B12" s="42">
        <v>6</v>
      </c>
      <c r="C12" s="42">
        <v>9</v>
      </c>
      <c r="D12" s="42">
        <v>107.75</v>
      </c>
      <c r="E12" s="42">
        <v>6</v>
      </c>
      <c r="F12" s="42">
        <v>9</v>
      </c>
      <c r="G12" s="42">
        <v>107.75</v>
      </c>
      <c r="H12" s="42">
        <v>0</v>
      </c>
      <c r="I12" s="42">
        <v>0</v>
      </c>
      <c r="J12" s="42">
        <v>0</v>
      </c>
      <c r="K12" s="42">
        <v>6</v>
      </c>
      <c r="L12" s="42">
        <v>9</v>
      </c>
      <c r="M12" s="42">
        <v>107.75</v>
      </c>
      <c r="N12" s="42">
        <v>0</v>
      </c>
      <c r="O12" s="42">
        <v>0</v>
      </c>
      <c r="P12" s="42">
        <v>0</v>
      </c>
    </row>
    <row r="13" spans="1:16" x14ac:dyDescent="0.2">
      <c r="A13" s="40" t="s">
        <v>72</v>
      </c>
      <c r="B13" s="42">
        <v>3</v>
      </c>
      <c r="C13" s="42">
        <v>5</v>
      </c>
      <c r="D13" s="42">
        <v>47.5</v>
      </c>
      <c r="E13" s="42">
        <v>3</v>
      </c>
      <c r="F13" s="42">
        <v>5</v>
      </c>
      <c r="G13" s="42">
        <v>47.5</v>
      </c>
      <c r="H13" s="42">
        <v>0</v>
      </c>
      <c r="I13" s="42">
        <v>0</v>
      </c>
      <c r="J13" s="42">
        <v>0</v>
      </c>
      <c r="K13" s="42">
        <v>3</v>
      </c>
      <c r="L13" s="42">
        <v>5</v>
      </c>
      <c r="M13" s="42">
        <v>47.5</v>
      </c>
      <c r="N13" s="42">
        <v>3</v>
      </c>
      <c r="O13" s="42">
        <v>5</v>
      </c>
      <c r="P13" s="42">
        <v>47.5</v>
      </c>
    </row>
    <row r="14" spans="1:16" x14ac:dyDescent="0.2">
      <c r="A14" s="40" t="s">
        <v>73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</row>
    <row r="15" spans="1:16" x14ac:dyDescent="0.2">
      <c r="A15" s="40" t="s">
        <v>74</v>
      </c>
      <c r="B15" s="42">
        <v>6</v>
      </c>
      <c r="C15" s="42">
        <v>7</v>
      </c>
      <c r="D15" s="42">
        <v>69.5</v>
      </c>
      <c r="E15" s="42">
        <v>6</v>
      </c>
      <c r="F15" s="42">
        <v>7</v>
      </c>
      <c r="G15" s="42">
        <v>69.5</v>
      </c>
      <c r="H15" s="42">
        <v>0</v>
      </c>
      <c r="I15" s="42">
        <v>0</v>
      </c>
      <c r="J15" s="42">
        <v>0</v>
      </c>
      <c r="K15" s="42">
        <v>6</v>
      </c>
      <c r="L15" s="42">
        <v>7</v>
      </c>
      <c r="M15" s="42">
        <v>69.5</v>
      </c>
      <c r="N15" s="42">
        <v>6</v>
      </c>
      <c r="O15" s="42">
        <v>7</v>
      </c>
      <c r="P15" s="42">
        <v>69.5</v>
      </c>
    </row>
    <row r="16" spans="1:16" x14ac:dyDescent="0.2">
      <c r="A16" s="40" t="s">
        <v>75</v>
      </c>
      <c r="B16" s="42">
        <v>7</v>
      </c>
      <c r="C16" s="42">
        <v>7</v>
      </c>
      <c r="D16" s="42">
        <v>55.46</v>
      </c>
      <c r="E16" s="42">
        <v>7</v>
      </c>
      <c r="F16" s="42">
        <v>7</v>
      </c>
      <c r="G16" s="42">
        <v>55.46</v>
      </c>
      <c r="H16" s="42">
        <v>0</v>
      </c>
      <c r="I16" s="42">
        <v>0</v>
      </c>
      <c r="J16" s="42">
        <v>0</v>
      </c>
      <c r="K16" s="42">
        <v>2</v>
      </c>
      <c r="L16" s="42">
        <v>2</v>
      </c>
      <c r="M16" s="42">
        <v>11.21</v>
      </c>
      <c r="N16" s="42">
        <v>0</v>
      </c>
      <c r="O16" s="42">
        <v>0</v>
      </c>
      <c r="P16" s="42">
        <v>0</v>
      </c>
    </row>
    <row r="17" spans="1:16" x14ac:dyDescent="0.2">
      <c r="A17" s="40" t="s">
        <v>76</v>
      </c>
      <c r="B17" s="42">
        <v>1</v>
      </c>
      <c r="C17" s="42">
        <v>1</v>
      </c>
      <c r="D17" s="42">
        <v>8</v>
      </c>
      <c r="E17" s="42">
        <v>1</v>
      </c>
      <c r="F17" s="42">
        <v>1</v>
      </c>
      <c r="G17" s="42">
        <v>8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</row>
    <row r="18" spans="1:16" x14ac:dyDescent="0.2">
      <c r="A18" s="40" t="s">
        <v>77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</row>
    <row r="19" spans="1:16" x14ac:dyDescent="0.2">
      <c r="A19" s="40" t="s">
        <v>78</v>
      </c>
      <c r="B19" s="42">
        <v>16</v>
      </c>
      <c r="C19" s="42">
        <v>19</v>
      </c>
      <c r="D19" s="42">
        <v>198.5</v>
      </c>
      <c r="E19" s="42">
        <v>15</v>
      </c>
      <c r="F19" s="42">
        <v>18</v>
      </c>
      <c r="G19" s="42">
        <v>186.5</v>
      </c>
      <c r="H19" s="42">
        <v>1</v>
      </c>
      <c r="I19" s="42">
        <v>1</v>
      </c>
      <c r="J19" s="42">
        <v>12</v>
      </c>
      <c r="K19" s="42">
        <v>14</v>
      </c>
      <c r="L19" s="42">
        <v>17</v>
      </c>
      <c r="M19" s="42">
        <v>170.5</v>
      </c>
      <c r="N19" s="42">
        <v>13</v>
      </c>
      <c r="O19" s="42">
        <v>13</v>
      </c>
      <c r="P19" s="42">
        <v>134.5</v>
      </c>
    </row>
    <row r="20" spans="1:16" x14ac:dyDescent="0.2">
      <c r="A20" s="40" t="s">
        <v>79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</row>
    <row r="21" spans="1:16" x14ac:dyDescent="0.2">
      <c r="A21" s="40" t="s">
        <v>80</v>
      </c>
      <c r="B21" s="42">
        <v>1</v>
      </c>
      <c r="C21" s="42">
        <v>1</v>
      </c>
      <c r="D21" s="42">
        <v>16</v>
      </c>
      <c r="E21" s="42">
        <v>1</v>
      </c>
      <c r="F21" s="42">
        <v>1</v>
      </c>
      <c r="G21" s="42">
        <v>16</v>
      </c>
      <c r="H21" s="42">
        <v>0</v>
      </c>
      <c r="I21" s="42">
        <v>0</v>
      </c>
      <c r="J21" s="42">
        <v>0</v>
      </c>
      <c r="K21" s="42">
        <v>1</v>
      </c>
      <c r="L21" s="42">
        <v>1</v>
      </c>
      <c r="M21" s="42">
        <v>16</v>
      </c>
      <c r="N21" s="42">
        <v>0</v>
      </c>
      <c r="O21" s="42">
        <v>0</v>
      </c>
      <c r="P21" s="42">
        <v>0</v>
      </c>
    </row>
  </sheetData>
  <mergeCells count="6">
    <mergeCell ref="N7:P7"/>
    <mergeCell ref="A7:A8"/>
    <mergeCell ref="B7:D7"/>
    <mergeCell ref="E7:G7"/>
    <mergeCell ref="H7:J7"/>
    <mergeCell ref="K7:M7"/>
  </mergeCells>
  <hyperlinks>
    <hyperlink ref="A9" r:id="rId1" display="http://farmer.doae.go.th/report/report64/report_cassava64_fmdfbd/"/>
    <hyperlink ref="A10" r:id="rId2" display="http://farmer.doae.go.th/report/report64/report_cassava64_fmdfbd_ap/66/01/"/>
    <hyperlink ref="A11" r:id="rId3" display="http://farmer.doae.go.th/report/report64/report_cassava64_fmdfbd_ap/66/02/"/>
    <hyperlink ref="A12" r:id="rId4" display="http://farmer.doae.go.th/report/report64/report_cassava64_fmdfbd_ap/66/03/"/>
    <hyperlink ref="A13" r:id="rId5" display="http://farmer.doae.go.th/report/report64/report_cassava64_fmdfbd_ap/66/04/"/>
    <hyperlink ref="A14" r:id="rId6" display="http://farmer.doae.go.th/report/report64/report_cassava64_fmdfbd_ap/66/05/"/>
    <hyperlink ref="A15" r:id="rId7" display="http://farmer.doae.go.th/report/report64/report_cassava64_fmdfbd_ap/66/06/"/>
    <hyperlink ref="A16" r:id="rId8" display="http://farmer.doae.go.th/report/report64/report_cassava64_fmdfbd_ap/66/07/"/>
    <hyperlink ref="A17" r:id="rId9" display="http://farmer.doae.go.th/report/report64/report_cassava64_fmdfbd_ap/66/08/"/>
    <hyperlink ref="A18" r:id="rId10" display="http://farmer.doae.go.th/report/report64/report_cassava64_fmdfbd_ap/66/09/"/>
    <hyperlink ref="A19" r:id="rId11" display="http://farmer.doae.go.th/report/report64/report_cassava64_fmdfbd_ap/66/10/"/>
    <hyperlink ref="A20" r:id="rId12" display="http://farmer.doae.go.th/report/report64/report_cassava64_fmdfbd_ap/66/11/"/>
    <hyperlink ref="A21" r:id="rId13" display="http://farmer.doae.go.th/report/report64/report_cassava64_fmdfbd_ap/66/12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4" workbookViewId="0">
      <selection activeCell="D10" sqref="D10:D21"/>
    </sheetView>
  </sheetViews>
  <sheetFormatPr defaultRowHeight="14.25" x14ac:dyDescent="0.2"/>
  <sheetData>
    <row r="1" spans="1:16" ht="171" x14ac:dyDescent="0.2">
      <c r="A1" s="43" t="s">
        <v>90</v>
      </c>
    </row>
    <row r="2" spans="1:16" ht="128.25" x14ac:dyDescent="0.2">
      <c r="A2" s="38" t="s">
        <v>62</v>
      </c>
    </row>
    <row r="3" spans="1:16" ht="114" x14ac:dyDescent="0.2">
      <c r="A3" s="38" t="s">
        <v>83</v>
      </c>
    </row>
    <row r="4" spans="1:16" ht="85.5" x14ac:dyDescent="0.2">
      <c r="A4" s="38" t="s">
        <v>84</v>
      </c>
    </row>
    <row r="5" spans="1:16" x14ac:dyDescent="0.2">
      <c r="A5" s="37" t="s">
        <v>63</v>
      </c>
    </row>
    <row r="7" spans="1:16" ht="15" x14ac:dyDescent="0.2">
      <c r="A7" s="74" t="s">
        <v>64</v>
      </c>
      <c r="B7" s="71" t="s">
        <v>85</v>
      </c>
      <c r="C7" s="72"/>
      <c r="D7" s="73"/>
      <c r="E7" s="71" t="s">
        <v>86</v>
      </c>
      <c r="F7" s="72"/>
      <c r="G7" s="73"/>
      <c r="H7" s="71" t="s">
        <v>87</v>
      </c>
      <c r="I7" s="72"/>
      <c r="J7" s="73"/>
      <c r="K7" s="71" t="s">
        <v>88</v>
      </c>
      <c r="L7" s="72"/>
      <c r="M7" s="73"/>
      <c r="N7" s="71" t="s">
        <v>89</v>
      </c>
      <c r="O7" s="72"/>
      <c r="P7" s="73"/>
    </row>
    <row r="8" spans="1:16" ht="15" x14ac:dyDescent="0.2">
      <c r="A8" s="75"/>
      <c r="B8" s="39" t="s">
        <v>65</v>
      </c>
      <c r="C8" s="39" t="s">
        <v>66</v>
      </c>
      <c r="D8" s="39" t="s">
        <v>67</v>
      </c>
      <c r="E8" s="39" t="s">
        <v>65</v>
      </c>
      <c r="F8" s="39" t="s">
        <v>66</v>
      </c>
      <c r="G8" s="39" t="s">
        <v>67</v>
      </c>
      <c r="H8" s="39" t="s">
        <v>65</v>
      </c>
      <c r="I8" s="39" t="s">
        <v>66</v>
      </c>
      <c r="J8" s="39" t="s">
        <v>67</v>
      </c>
      <c r="K8" s="39" t="s">
        <v>65</v>
      </c>
      <c r="L8" s="39" t="s">
        <v>66</v>
      </c>
      <c r="M8" s="39" t="s">
        <v>67</v>
      </c>
      <c r="N8" s="39" t="s">
        <v>65</v>
      </c>
      <c r="O8" s="39" t="s">
        <v>66</v>
      </c>
      <c r="P8" s="39" t="s">
        <v>67</v>
      </c>
    </row>
    <row r="9" spans="1:16" x14ac:dyDescent="0.2">
      <c r="A9" s="40" t="s">
        <v>68</v>
      </c>
      <c r="B9" s="42">
        <v>67</v>
      </c>
      <c r="C9" s="42">
        <v>85</v>
      </c>
      <c r="D9" s="41">
        <v>1090.08</v>
      </c>
      <c r="E9" s="42">
        <v>67</v>
      </c>
      <c r="F9" s="42">
        <v>85</v>
      </c>
      <c r="G9" s="41">
        <v>1090.08</v>
      </c>
      <c r="H9" s="42">
        <v>0</v>
      </c>
      <c r="I9" s="42">
        <v>0</v>
      </c>
      <c r="J9" s="42">
        <v>0</v>
      </c>
      <c r="K9" s="42">
        <v>64</v>
      </c>
      <c r="L9" s="42">
        <v>82</v>
      </c>
      <c r="M9" s="41">
        <v>1063.08</v>
      </c>
      <c r="N9" s="42">
        <v>36</v>
      </c>
      <c r="O9" s="42">
        <v>49</v>
      </c>
      <c r="P9" s="42">
        <v>573.75</v>
      </c>
    </row>
    <row r="10" spans="1:16" x14ac:dyDescent="0.2">
      <c r="A10" s="40" t="s">
        <v>69</v>
      </c>
      <c r="B10" s="42">
        <v>9</v>
      </c>
      <c r="C10" s="42">
        <v>14</v>
      </c>
      <c r="D10" s="42">
        <v>84.25</v>
      </c>
      <c r="E10" s="42">
        <v>9</v>
      </c>
      <c r="F10" s="42">
        <v>14</v>
      </c>
      <c r="G10" s="42">
        <v>84.25</v>
      </c>
      <c r="H10" s="42">
        <v>0</v>
      </c>
      <c r="I10" s="42">
        <v>0</v>
      </c>
      <c r="J10" s="42">
        <v>0</v>
      </c>
      <c r="K10" s="42">
        <v>8</v>
      </c>
      <c r="L10" s="42">
        <v>13</v>
      </c>
      <c r="M10" s="42">
        <v>82.25</v>
      </c>
      <c r="N10" s="42">
        <v>8</v>
      </c>
      <c r="O10" s="42">
        <v>13</v>
      </c>
      <c r="P10" s="42">
        <v>82.25</v>
      </c>
    </row>
    <row r="11" spans="1:16" x14ac:dyDescent="0.2">
      <c r="A11" s="40" t="s">
        <v>70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</row>
    <row r="12" spans="1:16" x14ac:dyDescent="0.2">
      <c r="A12" s="40" t="s">
        <v>71</v>
      </c>
      <c r="B12" s="42">
        <v>18</v>
      </c>
      <c r="C12" s="42">
        <v>20</v>
      </c>
      <c r="D12" s="42">
        <v>312</v>
      </c>
      <c r="E12" s="42">
        <v>18</v>
      </c>
      <c r="F12" s="42">
        <v>20</v>
      </c>
      <c r="G12" s="42">
        <v>312</v>
      </c>
      <c r="H12" s="42">
        <v>0</v>
      </c>
      <c r="I12" s="42">
        <v>0</v>
      </c>
      <c r="J12" s="42">
        <v>0</v>
      </c>
      <c r="K12" s="42">
        <v>18</v>
      </c>
      <c r="L12" s="42">
        <v>20</v>
      </c>
      <c r="M12" s="42">
        <v>312</v>
      </c>
      <c r="N12" s="42">
        <v>0</v>
      </c>
      <c r="O12" s="42">
        <v>0</v>
      </c>
      <c r="P12" s="42">
        <v>0</v>
      </c>
    </row>
    <row r="13" spans="1:16" x14ac:dyDescent="0.2">
      <c r="A13" s="40" t="s">
        <v>72</v>
      </c>
      <c r="B13" s="42">
        <v>3</v>
      </c>
      <c r="C13" s="42">
        <v>5</v>
      </c>
      <c r="D13" s="42">
        <v>78</v>
      </c>
      <c r="E13" s="42">
        <v>3</v>
      </c>
      <c r="F13" s="42">
        <v>5</v>
      </c>
      <c r="G13" s="42">
        <v>78</v>
      </c>
      <c r="H13" s="42">
        <v>0</v>
      </c>
      <c r="I13" s="42">
        <v>0</v>
      </c>
      <c r="J13" s="42">
        <v>0</v>
      </c>
      <c r="K13" s="42">
        <v>3</v>
      </c>
      <c r="L13" s="42">
        <v>5</v>
      </c>
      <c r="M13" s="42">
        <v>78</v>
      </c>
      <c r="N13" s="42">
        <v>3</v>
      </c>
      <c r="O13" s="42">
        <v>5</v>
      </c>
      <c r="P13" s="42">
        <v>78</v>
      </c>
    </row>
    <row r="14" spans="1:16" x14ac:dyDescent="0.2">
      <c r="A14" s="40" t="s">
        <v>73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</row>
    <row r="15" spans="1:16" x14ac:dyDescent="0.2">
      <c r="A15" s="40" t="s">
        <v>74</v>
      </c>
      <c r="B15" s="42">
        <v>6</v>
      </c>
      <c r="C15" s="42">
        <v>12</v>
      </c>
      <c r="D15" s="42">
        <v>95</v>
      </c>
      <c r="E15" s="42">
        <v>6</v>
      </c>
      <c r="F15" s="42">
        <v>12</v>
      </c>
      <c r="G15" s="42">
        <v>95</v>
      </c>
      <c r="H15" s="42">
        <v>0</v>
      </c>
      <c r="I15" s="42">
        <v>0</v>
      </c>
      <c r="J15" s="42">
        <v>0</v>
      </c>
      <c r="K15" s="42">
        <v>6</v>
      </c>
      <c r="L15" s="42">
        <v>12</v>
      </c>
      <c r="M15" s="42">
        <v>95</v>
      </c>
      <c r="N15" s="42">
        <v>4</v>
      </c>
      <c r="O15" s="42">
        <v>8</v>
      </c>
      <c r="P15" s="42">
        <v>49</v>
      </c>
    </row>
    <row r="16" spans="1:16" x14ac:dyDescent="0.2">
      <c r="A16" s="40" t="s">
        <v>75</v>
      </c>
      <c r="B16" s="42">
        <v>7</v>
      </c>
      <c r="C16" s="42">
        <v>8</v>
      </c>
      <c r="D16" s="42">
        <v>115.58</v>
      </c>
      <c r="E16" s="42">
        <v>7</v>
      </c>
      <c r="F16" s="42">
        <v>8</v>
      </c>
      <c r="G16" s="42">
        <v>115.58</v>
      </c>
      <c r="H16" s="42">
        <v>0</v>
      </c>
      <c r="I16" s="42">
        <v>0</v>
      </c>
      <c r="J16" s="42">
        <v>0</v>
      </c>
      <c r="K16" s="42">
        <v>6</v>
      </c>
      <c r="L16" s="42">
        <v>7</v>
      </c>
      <c r="M16" s="42">
        <v>105.58</v>
      </c>
      <c r="N16" s="42">
        <v>0</v>
      </c>
      <c r="O16" s="42">
        <v>0</v>
      </c>
      <c r="P16" s="42">
        <v>0</v>
      </c>
    </row>
    <row r="17" spans="1:16" x14ac:dyDescent="0.2">
      <c r="A17" s="40" t="s">
        <v>76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</row>
    <row r="18" spans="1:16" x14ac:dyDescent="0.2">
      <c r="A18" s="40" t="s">
        <v>77</v>
      </c>
      <c r="B18" s="42">
        <v>11</v>
      </c>
      <c r="C18" s="42">
        <v>12</v>
      </c>
      <c r="D18" s="42">
        <v>184.75</v>
      </c>
      <c r="E18" s="42">
        <v>11</v>
      </c>
      <c r="F18" s="42">
        <v>12</v>
      </c>
      <c r="G18" s="42">
        <v>184.75</v>
      </c>
      <c r="H18" s="42">
        <v>0</v>
      </c>
      <c r="I18" s="42">
        <v>0</v>
      </c>
      <c r="J18" s="42">
        <v>0</v>
      </c>
      <c r="K18" s="42">
        <v>11</v>
      </c>
      <c r="L18" s="42">
        <v>12</v>
      </c>
      <c r="M18" s="42">
        <v>184.75</v>
      </c>
      <c r="N18" s="42">
        <v>11</v>
      </c>
      <c r="O18" s="42">
        <v>12</v>
      </c>
      <c r="P18" s="42">
        <v>184.75</v>
      </c>
    </row>
    <row r="19" spans="1:16" x14ac:dyDescent="0.2">
      <c r="A19" s="40" t="s">
        <v>78</v>
      </c>
      <c r="B19" s="42">
        <v>12</v>
      </c>
      <c r="C19" s="42">
        <v>13</v>
      </c>
      <c r="D19" s="42">
        <v>205.5</v>
      </c>
      <c r="E19" s="42">
        <v>12</v>
      </c>
      <c r="F19" s="42">
        <v>13</v>
      </c>
      <c r="G19" s="42">
        <v>205.5</v>
      </c>
      <c r="H19" s="42">
        <v>0</v>
      </c>
      <c r="I19" s="42">
        <v>0</v>
      </c>
      <c r="J19" s="42">
        <v>0</v>
      </c>
      <c r="K19" s="42">
        <v>12</v>
      </c>
      <c r="L19" s="42">
        <v>13</v>
      </c>
      <c r="M19" s="42">
        <v>205.5</v>
      </c>
      <c r="N19" s="42">
        <v>10</v>
      </c>
      <c r="O19" s="42">
        <v>11</v>
      </c>
      <c r="P19" s="42">
        <v>179.75</v>
      </c>
    </row>
    <row r="20" spans="1:16" x14ac:dyDescent="0.2">
      <c r="A20" s="40" t="s">
        <v>79</v>
      </c>
      <c r="B20" s="42">
        <v>1</v>
      </c>
      <c r="C20" s="42">
        <v>1</v>
      </c>
      <c r="D20" s="42">
        <v>15</v>
      </c>
      <c r="E20" s="42">
        <v>1</v>
      </c>
      <c r="F20" s="42">
        <v>1</v>
      </c>
      <c r="G20" s="42">
        <v>15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</row>
    <row r="21" spans="1:16" x14ac:dyDescent="0.2">
      <c r="A21" s="40" t="s">
        <v>80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</row>
  </sheetData>
  <mergeCells count="6">
    <mergeCell ref="N7:P7"/>
    <mergeCell ref="A7:A8"/>
    <mergeCell ref="B7:D7"/>
    <mergeCell ref="E7:G7"/>
    <mergeCell ref="H7:J7"/>
    <mergeCell ref="K7:M7"/>
  </mergeCells>
  <hyperlinks>
    <hyperlink ref="A9" r:id="rId1" display="http://farmer.doae.go.th/report/report64/report_sugar_cane64_fmdfbd/"/>
    <hyperlink ref="A10" r:id="rId2" display="http://farmer.doae.go.th/report/report64/report_sugar_cane64_fmdfbd_ap/66/01/"/>
    <hyperlink ref="A11" r:id="rId3" display="http://farmer.doae.go.th/report/report64/report_sugar_cane64_fmdfbd_ap/66/02/"/>
    <hyperlink ref="A12" r:id="rId4" display="http://farmer.doae.go.th/report/report64/report_sugar_cane64_fmdfbd_ap/66/03/"/>
    <hyperlink ref="A13" r:id="rId5" display="http://farmer.doae.go.th/report/report64/report_sugar_cane64_fmdfbd_ap/66/04/"/>
    <hyperlink ref="A14" r:id="rId6" display="http://farmer.doae.go.th/report/report64/report_sugar_cane64_fmdfbd_ap/66/05/"/>
    <hyperlink ref="A15" r:id="rId7" display="http://farmer.doae.go.th/report/report64/report_sugar_cane64_fmdfbd_ap/66/06/"/>
    <hyperlink ref="A16" r:id="rId8" display="http://farmer.doae.go.th/report/report64/report_sugar_cane64_fmdfbd_ap/66/07/"/>
    <hyperlink ref="A17" r:id="rId9" display="http://farmer.doae.go.th/report/report64/report_sugar_cane64_fmdfbd_ap/66/08/"/>
    <hyperlink ref="A18" r:id="rId10" display="http://farmer.doae.go.th/report/report64/report_sugar_cane64_fmdfbd_ap/66/09/"/>
    <hyperlink ref="A19" r:id="rId11" display="http://farmer.doae.go.th/report/report64/report_sugar_cane64_fmdfbd_ap/66/10/"/>
    <hyperlink ref="A20" r:id="rId12" display="http://farmer.doae.go.th/report/report64/report_sugar_cane64_fmdfbd_ap/66/11/"/>
    <hyperlink ref="A21" r:id="rId13" display="http://farmer.doae.go.th/report/report64/report_sugar_cane64_fmdfbd_ap/66/12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มัน</vt:lpstr>
      <vt:lpstr>อ้อย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2021-04-26T02:31:14Z</cp:lastPrinted>
  <dcterms:created xsi:type="dcterms:W3CDTF">2021-03-22T04:59:56Z</dcterms:created>
  <dcterms:modified xsi:type="dcterms:W3CDTF">2021-04-27T06:48:17Z</dcterms:modified>
</cp:coreProperties>
</file>